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tabRatio="800" firstSheet="1" activeTab="1"/>
  </bookViews>
  <sheets>
    <sheet name="Kor.WF,K.zapas.spółek" sheetId="1" state="hidden" r:id="rId1"/>
    <sheet name="Zał. 2.2  ZPM 0050.61.23" sheetId="2" r:id="rId2"/>
  </sheets>
  <definedNames>
    <definedName name="_xlfn.SINGLE" hidden="1">#NAME?</definedName>
    <definedName name="_xlnm.Print_Area" localSheetId="0">#N/A</definedName>
  </definedNames>
  <calcPr fullCalcOnLoad="1"/>
</workbook>
</file>

<file path=xl/comments1.xml><?xml version="1.0" encoding="utf-8"?>
<comments xmlns="http://schemas.openxmlformats.org/spreadsheetml/2006/main">
  <authors>
    <author>jradziszewska</author>
  </authors>
  <commentList>
    <comment ref="R24" authorId="0">
      <text>
        <r>
          <rPr>
            <b/>
            <sz val="9"/>
            <rFont val="Tahoma"/>
            <family val="2"/>
          </rPr>
          <t>jradziszewska: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jradziszewska</author>
  </authors>
  <commentList>
    <comment ref="R27" authorId="0">
      <text>
        <r>
          <rPr>
            <b/>
            <sz val="9"/>
            <rFont val="Tahoma"/>
            <family val="2"/>
          </rPr>
          <t>jradziszewska: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<sst xmlns="http://schemas.openxmlformats.org/spreadsheetml/2006/main" count="139" uniqueCount="59">
  <si>
    <t>Lp.</t>
  </si>
  <si>
    <t>Razem</t>
  </si>
  <si>
    <t>Przedsiębiorstwo Energetyki Cieplnej  Sp. z o.o.</t>
  </si>
  <si>
    <t>-</t>
  </si>
  <si>
    <t>Kapitał zapasowy</t>
  </si>
  <si>
    <t>Wynik roku bieżącego</t>
  </si>
  <si>
    <t>Wynik z lat ubiegłych</t>
  </si>
  <si>
    <t>Kapitał mniejszości</t>
  </si>
  <si>
    <t>Nazwa spółki</t>
  </si>
  <si>
    <t>Udziały Gminy</t>
  </si>
  <si>
    <t>Udział mniejsz.</t>
  </si>
  <si>
    <t>%</t>
  </si>
  <si>
    <t>Korekta (w oparciu o udział Gminy)</t>
  </si>
  <si>
    <t>Rejonowe Przedsiębiorstwo Wodociągów i Kanalizacji w Tychach S.A.</t>
  </si>
  <si>
    <t>Spółki zależne (50,01% - 99,99%)</t>
  </si>
  <si>
    <t>MPGOiEO "Master" Sp. z o.o.</t>
  </si>
  <si>
    <t>Kapitał z aktualizacji wyceny</t>
  </si>
  <si>
    <t>Korekta (w oparciu o udział mniejszości) - Pasywa</t>
  </si>
  <si>
    <t>Spółki pow. 20% do 50,00%</t>
  </si>
  <si>
    <t>Kapitał rezerwowy</t>
  </si>
  <si>
    <t>Należne wpłaty na kapitał podstawowy</t>
  </si>
  <si>
    <t>11 (-3*10)</t>
  </si>
  <si>
    <t>12 (-4*10)</t>
  </si>
  <si>
    <t>13 (-5*10)</t>
  </si>
  <si>
    <t>14 (-6*10)</t>
  </si>
  <si>
    <t>15 (-7*10)</t>
  </si>
  <si>
    <t>16 (-8*10)</t>
  </si>
  <si>
    <t>Pozostałe udziały</t>
  </si>
  <si>
    <t>Razem kapitał + podstawowy</t>
  </si>
  <si>
    <t>Kapiał zapasowy</t>
  </si>
  <si>
    <t>11 (3*9)</t>
  </si>
  <si>
    <t>12 (4*9)</t>
  </si>
  <si>
    <t>13 (5*9)</t>
  </si>
  <si>
    <t>14 (6*9)</t>
  </si>
  <si>
    <t>15 (7*9)</t>
  </si>
  <si>
    <t>16 (8*9)</t>
  </si>
  <si>
    <t xml:space="preserve"> dodać do: Aktywa/Akcje i udziały, Pasywa/Wynik finansowy</t>
  </si>
  <si>
    <t xml:space="preserve"> zdjąć z poszczeg. Kapitałów, wyników finansowych pozycji i przenieść na kapitał mniejszości (pasywa)</t>
  </si>
  <si>
    <t>PKM -1499.999,90 - podwyższenie kapitału w spółce, brak wpisu do KRS do 31.12.2013 r., w UM Tychy na koncie 240. Do wyłączenia na kapitał mniejszości pozostaje 0,00 (1.499.999,90-1.499.999,90)</t>
  </si>
  <si>
    <t>kapitały w PKM razem</t>
  </si>
  <si>
    <t>Megrez Sp. z o.o.</t>
  </si>
  <si>
    <t>Kapitał z aktualizacji wyceny, Udziały (akcje) własne (wielkość ujemna)</t>
  </si>
  <si>
    <t>Razem z kapitałem podstawowym (zał. 3d.1)</t>
  </si>
  <si>
    <t>11 (-2*9)</t>
  </si>
  <si>
    <t>12 (-3*9)</t>
  </si>
  <si>
    <t>13 (-4*9)</t>
  </si>
  <si>
    <t>14 (-5*9)</t>
  </si>
  <si>
    <t>15 (-6*9)</t>
  </si>
  <si>
    <t>16 (-7*9)</t>
  </si>
  <si>
    <t>11 (2*9)</t>
  </si>
  <si>
    <t>12 (3*9)</t>
  </si>
  <si>
    <t>13 (4*9)</t>
  </si>
  <si>
    <t>14 (5*9)</t>
  </si>
  <si>
    <t>15 (6*9)</t>
  </si>
  <si>
    <t>16 (7*9)</t>
  </si>
  <si>
    <t>Razem - Akcje/udziały</t>
  </si>
  <si>
    <t xml:space="preserve">Arkusz korekt wyniku finansowego lat ubiegłych i roku bieżącego w jednostkach zależnych i współzależnych </t>
  </si>
  <si>
    <t>Korekty kapitałów, wyników finansowych pozycji i przenieść na kapitał mniejszości (pasywa)</t>
  </si>
  <si>
    <t xml:space="preserve"> Zwiększenie: Aktywa/Akcje i udziały, Pasywa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</si>
</sst>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0.000"/>
    <numFmt numFmtId="168" formatCode="0.0"/>
    <numFmt numFmtId="169" formatCode="#,##0.00\ _z_ł"/>
    <numFmt numFmtId="170" formatCode="0.0%"/>
    <numFmt numFmtId="171" formatCode="#,##0.0"/>
    <numFmt numFmtId="172" formatCode="00\-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%"/>
    <numFmt numFmtId="178" formatCode="0.0000%"/>
    <numFmt numFmtId="179" formatCode="0.00000%"/>
    <numFmt numFmtId="180" formatCode="[$-415]d\ mmmm\ yyyy"/>
    <numFmt numFmtId="181" formatCode="#,##0.0000"/>
  </numFmts>
  <fonts count="5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 quotePrefix="1">
      <alignment vertical="center" wrapText="1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0" fontId="3" fillId="0" borderId="11" xfId="55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0" fontId="3" fillId="0" borderId="19" xfId="55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4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3" fillId="0" borderId="0" xfId="52" applyFont="1" applyBorder="1" applyAlignment="1">
      <alignment vertical="center"/>
      <protection/>
    </xf>
    <xf numFmtId="0" fontId="9" fillId="33" borderId="14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10" fontId="3" fillId="0" borderId="22" xfId="55" applyNumberFormat="1" applyFont="1" applyFill="1" applyBorder="1" applyAlignment="1">
      <alignment vertical="center"/>
    </xf>
    <xf numFmtId="10" fontId="3" fillId="0" borderId="23" xfId="55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vertical="center" wrapText="1"/>
    </xf>
    <xf numFmtId="177" fontId="3" fillId="0" borderId="19" xfId="55" applyNumberFormat="1" applyFont="1" applyFill="1" applyBorder="1" applyAlignment="1">
      <alignment vertical="center"/>
    </xf>
    <xf numFmtId="177" fontId="3" fillId="0" borderId="11" xfId="55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4" fontId="3" fillId="33" borderId="12" xfId="0" applyNumberFormat="1" applyFont="1" applyFill="1" applyBorder="1" applyAlignment="1">
      <alignment vertical="center" wrapText="1"/>
    </xf>
    <xf numFmtId="10" fontId="3" fillId="0" borderId="12" xfId="55" applyNumberFormat="1" applyFont="1" applyFill="1" applyBorder="1" applyAlignment="1">
      <alignment vertical="center"/>
    </xf>
    <xf numFmtId="10" fontId="3" fillId="0" borderId="18" xfId="55" applyNumberFormat="1" applyFont="1" applyFill="1" applyBorder="1" applyAlignment="1">
      <alignment vertical="center"/>
    </xf>
    <xf numFmtId="4" fontId="11" fillId="34" borderId="16" xfId="0" applyNumberFormat="1" applyFont="1" applyFill="1" applyBorder="1" applyAlignment="1">
      <alignment vertical="center"/>
    </xf>
    <xf numFmtId="4" fontId="11" fillId="34" borderId="14" xfId="0" applyNumberFormat="1" applyFont="1" applyFill="1" applyBorder="1" applyAlignment="1">
      <alignment vertical="center"/>
    </xf>
    <xf numFmtId="4" fontId="11" fillId="34" borderId="14" xfId="0" applyNumberFormat="1" applyFont="1" applyFill="1" applyBorder="1" applyAlignment="1" quotePrefix="1">
      <alignment horizontal="center" vertical="center"/>
    </xf>
    <xf numFmtId="4" fontId="11" fillId="34" borderId="20" xfId="0" applyNumberFormat="1" applyFont="1" applyFill="1" applyBorder="1" applyAlignment="1" quotePrefix="1">
      <alignment horizontal="center" vertical="center"/>
    </xf>
    <xf numFmtId="4" fontId="11" fillId="34" borderId="13" xfId="0" applyNumberFormat="1" applyFont="1" applyFill="1" applyBorder="1" applyAlignment="1">
      <alignment vertical="center"/>
    </xf>
    <xf numFmtId="4" fontId="11" fillId="34" borderId="15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4" fontId="11" fillId="34" borderId="27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" fontId="6" fillId="0" borderId="31" xfId="0" applyNumberFormat="1" applyFont="1" applyFill="1" applyBorder="1" applyAlignment="1">
      <alignment vertical="center"/>
    </xf>
    <xf numFmtId="4" fontId="6" fillId="0" borderId="32" xfId="0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10" fontId="3" fillId="0" borderId="26" xfId="55" applyNumberFormat="1" applyFont="1" applyFill="1" applyBorder="1" applyAlignment="1">
      <alignment vertical="center"/>
    </xf>
    <xf numFmtId="10" fontId="3" fillId="0" borderId="34" xfId="55" applyNumberFormat="1" applyFont="1" applyFill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" fontId="11" fillId="34" borderId="36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4" fontId="3" fillId="0" borderId="37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24" xfId="55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28" xfId="0" applyNumberFormat="1" applyFont="1" applyFill="1" applyBorder="1" applyAlignment="1">
      <alignment vertical="center"/>
    </xf>
    <xf numFmtId="4" fontId="3" fillId="0" borderId="38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vertical="center" wrapText="1"/>
    </xf>
    <xf numFmtId="4" fontId="3" fillId="0" borderId="26" xfId="0" applyNumberFormat="1" applyFont="1" applyFill="1" applyBorder="1" applyAlignment="1">
      <alignment vertical="center" wrapText="1"/>
    </xf>
    <xf numFmtId="4" fontId="3" fillId="0" borderId="33" xfId="55" applyNumberFormat="1" applyFont="1" applyFill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" fontId="3" fillId="0" borderId="32" xfId="0" applyNumberFormat="1" applyFont="1" applyFill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33" borderId="32" xfId="0" applyNumberFormat="1" applyFont="1" applyFill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33" borderId="22" xfId="0" applyNumberFormat="1" applyFont="1" applyFill="1" applyBorder="1" applyAlignment="1">
      <alignment vertical="center"/>
    </xf>
    <xf numFmtId="4" fontId="3" fillId="0" borderId="30" xfId="55" applyNumberFormat="1" applyFont="1" applyFill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33" borderId="41" xfId="0" applyNumberFormat="1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 wrapText="1"/>
    </xf>
    <xf numFmtId="4" fontId="3" fillId="0" borderId="33" xfId="0" applyNumberFormat="1" applyFont="1" applyBorder="1" applyAlignment="1">
      <alignment vertical="center"/>
    </xf>
    <xf numFmtId="4" fontId="3" fillId="0" borderId="29" xfId="55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4" fontId="3" fillId="34" borderId="43" xfId="0" applyNumberFormat="1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0" xfId="52" applyFont="1" applyAlignment="1">
      <alignment vertical="center"/>
      <protection/>
    </xf>
    <xf numFmtId="0" fontId="8" fillId="0" borderId="26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  <xf numFmtId="4" fontId="3" fillId="33" borderId="26" xfId="52" applyNumberFormat="1" applyFont="1" applyFill="1" applyBorder="1" applyAlignment="1">
      <alignment vertical="center" wrapText="1"/>
      <protection/>
    </xf>
    <xf numFmtId="10" fontId="3" fillId="0" borderId="11" xfId="56" applyNumberFormat="1" applyFont="1" applyFill="1" applyBorder="1" applyAlignment="1">
      <alignment vertical="center"/>
    </xf>
    <xf numFmtId="10" fontId="3" fillId="0" borderId="19" xfId="56" applyNumberFormat="1" applyFont="1" applyFill="1" applyBorder="1" applyAlignment="1">
      <alignment vertical="center"/>
    </xf>
    <xf numFmtId="4" fontId="3" fillId="0" borderId="26" xfId="52" applyNumberFormat="1" applyFont="1" applyBorder="1" applyAlignment="1">
      <alignment vertical="center"/>
      <protection/>
    </xf>
    <xf numFmtId="4" fontId="3" fillId="0" borderId="22" xfId="52" applyNumberFormat="1" applyFont="1" applyBorder="1" applyAlignment="1">
      <alignment vertical="center"/>
      <protection/>
    </xf>
    <xf numFmtId="4" fontId="3" fillId="33" borderId="22" xfId="52" applyNumberFormat="1" applyFont="1" applyFill="1" applyBorder="1" applyAlignment="1">
      <alignment vertical="center"/>
      <protection/>
    </xf>
    <xf numFmtId="10" fontId="3" fillId="0" borderId="22" xfId="56" applyNumberFormat="1" applyFont="1" applyFill="1" applyBorder="1" applyAlignment="1">
      <alignment vertical="center"/>
    </xf>
    <xf numFmtId="4" fontId="6" fillId="0" borderId="0" xfId="52" applyNumberFormat="1" applyFont="1" applyBorder="1" applyAlignment="1">
      <alignment horizontal="center" vertical="center"/>
      <protection/>
    </xf>
    <xf numFmtId="0" fontId="8" fillId="0" borderId="0" xfId="52" applyFont="1" applyBorder="1" applyAlignment="1">
      <alignment vertical="center"/>
      <protection/>
    </xf>
    <xf numFmtId="0" fontId="3" fillId="0" borderId="0" xfId="52" applyFont="1" applyAlignment="1" quotePrefix="1">
      <alignment vertical="center" wrapText="1"/>
      <protection/>
    </xf>
    <xf numFmtId="4" fontId="3" fillId="0" borderId="0" xfId="52" applyNumberFormat="1" applyFont="1" applyAlignment="1">
      <alignment vertical="center"/>
      <protection/>
    </xf>
    <xf numFmtId="0" fontId="3" fillId="0" borderId="0" xfId="52" applyFont="1" applyFill="1" applyBorder="1" applyAlignment="1">
      <alignment vertical="center"/>
      <protection/>
    </xf>
    <xf numFmtId="10" fontId="3" fillId="0" borderId="26" xfId="56" applyNumberFormat="1" applyFont="1" applyFill="1" applyBorder="1" applyAlignment="1">
      <alignment vertical="center"/>
    </xf>
    <xf numFmtId="10" fontId="3" fillId="0" borderId="34" xfId="56" applyNumberFormat="1" applyFont="1" applyFill="1" applyBorder="1" applyAlignment="1">
      <alignment vertical="center"/>
    </xf>
    <xf numFmtId="4" fontId="3" fillId="0" borderId="34" xfId="52" applyNumberFormat="1" applyFont="1" applyBorder="1" applyAlignment="1">
      <alignment vertical="center"/>
      <protection/>
    </xf>
    <xf numFmtId="4" fontId="3" fillId="0" borderId="23" xfId="52" applyNumberFormat="1" applyFont="1" applyBorder="1" applyAlignment="1">
      <alignment vertical="center"/>
      <protection/>
    </xf>
    <xf numFmtId="4" fontId="3" fillId="0" borderId="45" xfId="52" applyNumberFormat="1" applyFont="1" applyBorder="1" applyAlignment="1">
      <alignment vertical="center"/>
      <protection/>
    </xf>
    <xf numFmtId="4" fontId="3" fillId="0" borderId="46" xfId="52" applyNumberFormat="1" applyFont="1" applyBorder="1" applyAlignment="1">
      <alignment vertical="center"/>
      <protection/>
    </xf>
    <xf numFmtId="4" fontId="3" fillId="0" borderId="47" xfId="52" applyNumberFormat="1" applyFont="1" applyBorder="1" applyAlignment="1">
      <alignment vertical="center"/>
      <protection/>
    </xf>
    <xf numFmtId="0" fontId="8" fillId="0" borderId="48" xfId="52" applyFont="1" applyBorder="1" applyAlignment="1">
      <alignment horizontal="center" vertical="center" wrapText="1"/>
      <protection/>
    </xf>
    <xf numFmtId="0" fontId="8" fillId="0" borderId="49" xfId="52" applyFont="1" applyBorder="1" applyAlignment="1">
      <alignment horizontal="center" vertical="center" wrapText="1"/>
      <protection/>
    </xf>
    <xf numFmtId="0" fontId="8" fillId="0" borderId="50" xfId="52" applyFont="1" applyBorder="1" applyAlignment="1">
      <alignment horizontal="center" vertical="center" wrapText="1"/>
      <protection/>
    </xf>
    <xf numFmtId="4" fontId="6" fillId="0" borderId="0" xfId="52" applyNumberFormat="1" applyFont="1" applyBorder="1" applyAlignment="1">
      <alignment vertical="center" wrapText="1"/>
      <protection/>
    </xf>
    <xf numFmtId="4" fontId="53" fillId="0" borderId="26" xfId="52" applyNumberFormat="1" applyFont="1" applyBorder="1" applyAlignment="1">
      <alignment vertical="center" wrapText="1"/>
      <protection/>
    </xf>
    <xf numFmtId="0" fontId="54" fillId="0" borderId="0" xfId="52" applyFont="1" applyAlignment="1">
      <alignment vertical="center"/>
      <protection/>
    </xf>
    <xf numFmtId="0" fontId="55" fillId="0" borderId="0" xfId="52" applyFont="1" applyAlignment="1">
      <alignment vertical="center"/>
      <protection/>
    </xf>
    <xf numFmtId="4" fontId="56" fillId="0" borderId="0" xfId="52" applyNumberFormat="1" applyFont="1" applyAlignment="1">
      <alignment horizontal="left" vertical="center"/>
      <protection/>
    </xf>
    <xf numFmtId="4" fontId="56" fillId="0" borderId="0" xfId="52" applyNumberFormat="1" applyFont="1" applyFill="1" applyAlignment="1">
      <alignment horizontal="left" vertical="center"/>
      <protection/>
    </xf>
    <xf numFmtId="0" fontId="55" fillId="0" borderId="0" xfId="52" applyFont="1" applyBorder="1" applyAlignment="1">
      <alignment vertical="center"/>
      <protection/>
    </xf>
    <xf numFmtId="4" fontId="53" fillId="0" borderId="26" xfId="52" applyNumberFormat="1" applyFont="1" applyFill="1" applyBorder="1" applyAlignment="1">
      <alignment vertical="center" wrapText="1"/>
      <protection/>
    </xf>
    <xf numFmtId="4" fontId="56" fillId="0" borderId="0" xfId="52" applyNumberFormat="1" applyFont="1" applyAlignment="1">
      <alignment vertical="center"/>
      <protection/>
    </xf>
    <xf numFmtId="4" fontId="53" fillId="0" borderId="11" xfId="52" applyNumberFormat="1" applyFont="1" applyFill="1" applyBorder="1" applyAlignment="1">
      <alignment vertical="center" wrapText="1"/>
      <protection/>
    </xf>
    <xf numFmtId="4" fontId="53" fillId="0" borderId="11" xfId="52" applyNumberFormat="1" applyFont="1" applyBorder="1" applyAlignment="1">
      <alignment vertical="center" wrapText="1"/>
      <protection/>
    </xf>
    <xf numFmtId="4" fontId="3" fillId="0" borderId="11" xfId="52" applyNumberFormat="1" applyFont="1" applyBorder="1" applyAlignment="1">
      <alignment vertical="center"/>
      <protection/>
    </xf>
    <xf numFmtId="4" fontId="3" fillId="0" borderId="51" xfId="52" applyNumberFormat="1" applyFont="1" applyBorder="1" applyAlignment="1">
      <alignment vertical="center" wrapText="1"/>
      <protection/>
    </xf>
    <xf numFmtId="4" fontId="3" fillId="0" borderId="51" xfId="52" applyNumberFormat="1" applyFont="1" applyFill="1" applyBorder="1" applyAlignment="1">
      <alignment vertical="center" wrapText="1"/>
      <protection/>
    </xf>
    <xf numFmtId="10" fontId="3" fillId="0" borderId="51" xfId="56" applyNumberFormat="1" applyFont="1" applyFill="1" applyBorder="1" applyAlignment="1">
      <alignment vertical="center"/>
    </xf>
    <xf numFmtId="10" fontId="3" fillId="0" borderId="52" xfId="56" applyNumberFormat="1" applyFont="1" applyFill="1" applyBorder="1" applyAlignment="1">
      <alignment vertical="center"/>
    </xf>
    <xf numFmtId="4" fontId="3" fillId="0" borderId="51" xfId="52" applyNumberFormat="1" applyFont="1" applyBorder="1" applyAlignment="1">
      <alignment vertical="center"/>
      <protection/>
    </xf>
    <xf numFmtId="0" fontId="8" fillId="0" borderId="34" xfId="52" applyFont="1" applyBorder="1" applyAlignment="1">
      <alignment horizontal="center" vertical="center" wrapText="1"/>
      <protection/>
    </xf>
    <xf numFmtId="4" fontId="3" fillId="0" borderId="19" xfId="52" applyNumberFormat="1" applyFont="1" applyBorder="1" applyAlignment="1">
      <alignment vertical="center"/>
      <protection/>
    </xf>
    <xf numFmtId="0" fontId="7" fillId="0" borderId="0" xfId="52" applyFont="1" applyBorder="1" applyAlignment="1">
      <alignment vertical="center"/>
      <protection/>
    </xf>
    <xf numFmtId="0" fontId="8" fillId="0" borderId="53" xfId="52" applyFont="1" applyBorder="1" applyAlignment="1">
      <alignment horizontal="center" vertical="center" wrapText="1"/>
      <protection/>
    </xf>
    <xf numFmtId="0" fontId="8" fillId="0" borderId="54" xfId="52" applyFont="1" applyBorder="1" applyAlignment="1">
      <alignment horizontal="center" vertical="center" wrapText="1"/>
      <protection/>
    </xf>
    <xf numFmtId="0" fontId="9" fillId="0" borderId="55" xfId="52" applyFont="1" applyBorder="1" applyAlignment="1">
      <alignment horizontal="center" vertical="center"/>
      <protection/>
    </xf>
    <xf numFmtId="0" fontId="9" fillId="0" borderId="56" xfId="52" applyFont="1" applyBorder="1" applyAlignment="1">
      <alignment horizontal="center" vertical="center"/>
      <protection/>
    </xf>
    <xf numFmtId="0" fontId="10" fillId="0" borderId="56" xfId="52" applyFont="1" applyBorder="1" applyAlignment="1">
      <alignment horizontal="center" vertical="center" wrapText="1"/>
      <protection/>
    </xf>
    <xf numFmtId="0" fontId="10" fillId="0" borderId="57" xfId="52" applyFont="1" applyBorder="1" applyAlignment="1">
      <alignment horizontal="center" vertical="center" wrapText="1"/>
      <protection/>
    </xf>
    <xf numFmtId="0" fontId="10" fillId="0" borderId="55" xfId="52" applyFont="1" applyBorder="1" applyAlignment="1">
      <alignment horizontal="center" vertical="center" wrapText="1"/>
      <protection/>
    </xf>
    <xf numFmtId="4" fontId="3" fillId="0" borderId="38" xfId="56" applyNumberFormat="1" applyFont="1" applyFill="1" applyBorder="1" applyAlignment="1">
      <alignment vertical="center"/>
    </xf>
    <xf numFmtId="4" fontId="3" fillId="0" borderId="39" xfId="56" applyNumberFormat="1" applyFont="1" applyFill="1" applyBorder="1" applyAlignment="1">
      <alignment vertical="center"/>
    </xf>
    <xf numFmtId="4" fontId="3" fillId="0" borderId="40" xfId="56" applyNumberFormat="1" applyFont="1" applyFill="1" applyBorder="1" applyAlignment="1">
      <alignment vertical="center"/>
    </xf>
    <xf numFmtId="0" fontId="8" fillId="0" borderId="58" xfId="52" applyFont="1" applyBorder="1" applyAlignment="1">
      <alignment horizontal="center" vertical="center" wrapText="1"/>
      <protection/>
    </xf>
    <xf numFmtId="0" fontId="8" fillId="0" borderId="59" xfId="52" applyFont="1" applyBorder="1" applyAlignment="1">
      <alignment horizontal="center" vertical="center" wrapText="1"/>
      <protection/>
    </xf>
    <xf numFmtId="0" fontId="9" fillId="0" borderId="60" xfId="52" applyFont="1" applyBorder="1" applyAlignment="1">
      <alignment horizontal="center" vertical="center"/>
      <protection/>
    </xf>
    <xf numFmtId="0" fontId="10" fillId="0" borderId="61" xfId="52" applyFont="1" applyBorder="1" applyAlignment="1">
      <alignment horizontal="center" vertical="center" wrapText="1"/>
      <protection/>
    </xf>
    <xf numFmtId="4" fontId="53" fillId="0" borderId="62" xfId="52" applyNumberFormat="1" applyFont="1" applyFill="1" applyBorder="1" applyAlignment="1">
      <alignment vertical="center" wrapText="1"/>
      <protection/>
    </xf>
    <xf numFmtId="10" fontId="3" fillId="0" borderId="63" xfId="56" applyNumberFormat="1" applyFont="1" applyFill="1" applyBorder="1" applyAlignment="1">
      <alignment vertical="center"/>
    </xf>
    <xf numFmtId="10" fontId="3" fillId="0" borderId="59" xfId="56" applyNumberFormat="1" applyFont="1" applyFill="1" applyBorder="1" applyAlignment="1">
      <alignment vertical="center"/>
    </xf>
    <xf numFmtId="4" fontId="53" fillId="0" borderId="64" xfId="52" applyNumberFormat="1" applyFont="1" applyFill="1" applyBorder="1" applyAlignment="1">
      <alignment vertical="center"/>
      <protection/>
    </xf>
    <xf numFmtId="4" fontId="3" fillId="0" borderId="62" xfId="52" applyNumberFormat="1" applyFont="1" applyBorder="1" applyAlignment="1">
      <alignment vertical="center"/>
      <protection/>
    </xf>
    <xf numFmtId="4" fontId="3" fillId="0" borderId="65" xfId="52" applyNumberFormat="1" applyFont="1" applyBorder="1" applyAlignment="1">
      <alignment vertical="center"/>
      <protection/>
    </xf>
    <xf numFmtId="10" fontId="3" fillId="0" borderId="66" xfId="56" applyNumberFormat="1" applyFont="1" applyFill="1" applyBorder="1" applyAlignment="1">
      <alignment vertical="center"/>
    </xf>
    <xf numFmtId="4" fontId="11" fillId="34" borderId="60" xfId="52" applyNumberFormat="1" applyFont="1" applyFill="1" applyBorder="1" applyAlignment="1">
      <alignment vertical="center"/>
      <protection/>
    </xf>
    <xf numFmtId="4" fontId="11" fillId="34" borderId="56" xfId="52" applyNumberFormat="1" applyFont="1" applyFill="1" applyBorder="1" applyAlignment="1">
      <alignment vertical="center"/>
      <protection/>
    </xf>
    <xf numFmtId="4" fontId="11" fillId="34" borderId="56" xfId="52" applyNumberFormat="1" applyFont="1" applyFill="1" applyBorder="1" applyAlignment="1" quotePrefix="1">
      <alignment horizontal="center" vertical="center"/>
      <protection/>
    </xf>
    <xf numFmtId="4" fontId="11" fillId="34" borderId="61" xfId="52" applyNumberFormat="1" applyFont="1" applyFill="1" applyBorder="1" applyAlignment="1" quotePrefix="1">
      <alignment horizontal="center" vertical="center"/>
      <protection/>
    </xf>
    <xf numFmtId="0" fontId="8" fillId="0" borderId="38" xfId="52" applyFont="1" applyBorder="1" applyAlignment="1">
      <alignment horizontal="center" vertical="center" wrapText="1"/>
      <protection/>
    </xf>
    <xf numFmtId="0" fontId="9" fillId="0" borderId="67" xfId="52" applyFont="1" applyFill="1" applyBorder="1" applyAlignment="1">
      <alignment horizontal="center" vertical="center"/>
      <protection/>
    </xf>
    <xf numFmtId="4" fontId="3" fillId="0" borderId="68" xfId="0" applyNumberFormat="1" applyFont="1" applyFill="1" applyBorder="1" applyAlignment="1">
      <alignment vertical="center"/>
    </xf>
    <xf numFmtId="4" fontId="3" fillId="0" borderId="69" xfId="0" applyNumberFormat="1" applyFont="1" applyFill="1" applyBorder="1" applyAlignment="1">
      <alignment vertical="center"/>
    </xf>
    <xf numFmtId="4" fontId="11" fillId="34" borderId="67" xfId="52" applyNumberFormat="1" applyFont="1" applyFill="1" applyBorder="1" applyAlignment="1">
      <alignment vertical="center"/>
      <protection/>
    </xf>
    <xf numFmtId="4" fontId="11" fillId="34" borderId="40" xfId="52" applyNumberFormat="1" applyFont="1" applyFill="1" applyBorder="1" applyAlignment="1">
      <alignment vertical="center"/>
      <protection/>
    </xf>
    <xf numFmtId="4" fontId="11" fillId="34" borderId="22" xfId="52" applyNumberFormat="1" applyFont="1" applyFill="1" applyBorder="1" applyAlignment="1">
      <alignment vertical="center"/>
      <protection/>
    </xf>
    <xf numFmtId="4" fontId="11" fillId="34" borderId="23" xfId="52" applyNumberFormat="1" applyFont="1" applyFill="1" applyBorder="1" applyAlignment="1">
      <alignment vertical="center"/>
      <protection/>
    </xf>
    <xf numFmtId="4" fontId="3" fillId="0" borderId="26" xfId="52" applyNumberFormat="1" applyFont="1" applyFill="1" applyBorder="1" applyAlignment="1">
      <alignment vertical="center"/>
      <protection/>
    </xf>
    <xf numFmtId="4" fontId="3" fillId="0" borderId="38" xfId="52" applyNumberFormat="1" applyFont="1" applyFill="1" applyBorder="1" applyAlignment="1">
      <alignment vertical="center"/>
      <protection/>
    </xf>
    <xf numFmtId="4" fontId="3" fillId="0" borderId="70" xfId="52" applyNumberFormat="1" applyFont="1" applyBorder="1" applyAlignment="1">
      <alignment vertical="center"/>
      <protection/>
    </xf>
    <xf numFmtId="4" fontId="3" fillId="0" borderId="39" xfId="52" applyNumberFormat="1" applyFont="1" applyBorder="1" applyAlignment="1">
      <alignment vertical="center"/>
      <protection/>
    </xf>
    <xf numFmtId="0" fontId="3" fillId="0" borderId="63" xfId="52" applyFont="1" applyFill="1" applyBorder="1" applyAlignment="1">
      <alignment vertical="center" wrapText="1"/>
      <protection/>
    </xf>
    <xf numFmtId="0" fontId="3" fillId="0" borderId="65" xfId="52" applyFont="1" applyBorder="1" applyAlignment="1">
      <alignment horizontal="center" vertical="center"/>
      <protection/>
    </xf>
    <xf numFmtId="0" fontId="3" fillId="0" borderId="59" xfId="52" applyFont="1" applyFill="1" applyBorder="1" applyAlignment="1">
      <alignment vertical="center" wrapText="1"/>
      <protection/>
    </xf>
    <xf numFmtId="0" fontId="8" fillId="0" borderId="62" xfId="52" applyFont="1" applyBorder="1" applyAlignment="1">
      <alignment horizontal="center" vertical="center" wrapText="1"/>
      <protection/>
    </xf>
    <xf numFmtId="0" fontId="10" fillId="0" borderId="60" xfId="52" applyFont="1" applyBorder="1" applyAlignment="1">
      <alignment horizontal="center" vertical="center" wrapText="1"/>
      <protection/>
    </xf>
    <xf numFmtId="4" fontId="3" fillId="0" borderId="62" xfId="56" applyNumberFormat="1" applyFont="1" applyFill="1" applyBorder="1" applyAlignment="1">
      <alignment vertical="center"/>
    </xf>
    <xf numFmtId="4" fontId="3" fillId="0" borderId="71" xfId="56" applyNumberFormat="1" applyFont="1" applyFill="1" applyBorder="1" applyAlignment="1">
      <alignment vertical="center"/>
    </xf>
    <xf numFmtId="4" fontId="3" fillId="0" borderId="64" xfId="56" applyNumberFormat="1" applyFont="1" applyFill="1" applyBorder="1" applyAlignment="1">
      <alignment vertical="center"/>
    </xf>
    <xf numFmtId="4" fontId="11" fillId="34" borderId="57" xfId="52" applyNumberFormat="1" applyFont="1" applyFill="1" applyBorder="1" applyAlignment="1" quotePrefix="1">
      <alignment horizontal="center" vertical="center"/>
      <protection/>
    </xf>
    <xf numFmtId="0" fontId="8" fillId="0" borderId="72" xfId="0" applyFont="1" applyFill="1" applyBorder="1" applyAlignment="1">
      <alignment horizontal="center" vertical="center" wrapText="1"/>
    </xf>
    <xf numFmtId="0" fontId="9" fillId="0" borderId="73" xfId="52" applyFont="1" applyFill="1" applyBorder="1" applyAlignment="1">
      <alignment horizontal="center" vertical="center"/>
      <protection/>
    </xf>
    <xf numFmtId="4" fontId="6" fillId="0" borderId="72" xfId="52" applyNumberFormat="1" applyFont="1" applyFill="1" applyBorder="1" applyAlignment="1">
      <alignment vertical="center"/>
      <protection/>
    </xf>
    <xf numFmtId="4" fontId="6" fillId="0" borderId="74" xfId="52" applyNumberFormat="1" applyFont="1" applyFill="1" applyBorder="1" applyAlignment="1">
      <alignment vertical="center"/>
      <protection/>
    </xf>
    <xf numFmtId="4" fontId="6" fillId="0" borderId="75" xfId="52" applyNumberFormat="1" applyFont="1" applyFill="1" applyBorder="1" applyAlignment="1">
      <alignment vertical="center"/>
      <protection/>
    </xf>
    <xf numFmtId="4" fontId="11" fillId="34" borderId="76" xfId="52" applyNumberFormat="1" applyFont="1" applyFill="1" applyBorder="1" applyAlignment="1">
      <alignment vertical="center"/>
      <protection/>
    </xf>
    <xf numFmtId="4" fontId="3" fillId="0" borderId="63" xfId="52" applyNumberFormat="1" applyFont="1" applyBorder="1" applyAlignment="1">
      <alignment vertical="center"/>
      <protection/>
    </xf>
    <xf numFmtId="4" fontId="3" fillId="0" borderId="77" xfId="52" applyNumberFormat="1" applyFont="1" applyBorder="1" applyAlignment="1">
      <alignment vertical="center"/>
      <protection/>
    </xf>
    <xf numFmtId="4" fontId="3" fillId="0" borderId="59" xfId="52" applyNumberFormat="1" applyFont="1" applyBorder="1" applyAlignment="1">
      <alignment vertical="center"/>
      <protection/>
    </xf>
    <xf numFmtId="4" fontId="11" fillId="34" borderId="61" xfId="52" applyNumberFormat="1" applyFont="1" applyFill="1" applyBorder="1" applyAlignment="1">
      <alignment vertical="center"/>
      <protection/>
    </xf>
    <xf numFmtId="0" fontId="3" fillId="0" borderId="64" xfId="52" applyFont="1" applyBorder="1" applyAlignment="1">
      <alignment horizontal="center" vertical="center"/>
      <protection/>
    </xf>
    <xf numFmtId="0" fontId="3" fillId="0" borderId="66" xfId="52" applyFont="1" applyFill="1" applyBorder="1" applyAlignment="1">
      <alignment vertical="center" wrapText="1"/>
      <protection/>
    </xf>
    <xf numFmtId="0" fontId="3" fillId="0" borderId="62" xfId="52" applyFont="1" applyBorder="1" applyAlignment="1">
      <alignment horizontal="center" vertical="center"/>
      <protection/>
    </xf>
    <xf numFmtId="0" fontId="9" fillId="0" borderId="73" xfId="52" applyFont="1" applyBorder="1" applyAlignment="1">
      <alignment horizontal="center" vertical="center"/>
      <protection/>
    </xf>
    <xf numFmtId="0" fontId="3" fillId="0" borderId="72" xfId="52" applyFont="1" applyFill="1" applyBorder="1" applyAlignment="1">
      <alignment vertical="center" wrapText="1"/>
      <protection/>
    </xf>
    <xf numFmtId="0" fontId="3" fillId="0" borderId="74" xfId="52" applyFont="1" applyFill="1" applyBorder="1" applyAlignment="1">
      <alignment vertical="center" wrapText="1"/>
      <protection/>
    </xf>
    <xf numFmtId="0" fontId="3" fillId="0" borderId="75" xfId="52" applyFont="1" applyFill="1" applyBorder="1" applyAlignment="1">
      <alignment vertical="center" wrapText="1"/>
      <protection/>
    </xf>
    <xf numFmtId="0" fontId="8" fillId="0" borderId="68" xfId="52" applyFont="1" applyFill="1" applyBorder="1" applyAlignment="1">
      <alignment horizontal="center" vertical="center" wrapText="1"/>
      <protection/>
    </xf>
    <xf numFmtId="0" fontId="9" fillId="34" borderId="56" xfId="52" applyFont="1" applyFill="1" applyBorder="1" applyAlignment="1">
      <alignment horizontal="center" vertical="center"/>
      <protection/>
    </xf>
    <xf numFmtId="4" fontId="3" fillId="34" borderId="26" xfId="52" applyNumberFormat="1" applyFont="1" applyFill="1" applyBorder="1" applyAlignment="1">
      <alignment vertical="center" wrapText="1"/>
      <protection/>
    </xf>
    <xf numFmtId="4" fontId="3" fillId="34" borderId="11" xfId="52" applyNumberFormat="1" applyFont="1" applyFill="1" applyBorder="1" applyAlignment="1">
      <alignment vertical="center" wrapText="1"/>
      <protection/>
    </xf>
    <xf numFmtId="4" fontId="3" fillId="34" borderId="51" xfId="52" applyNumberFormat="1" applyFont="1" applyFill="1" applyBorder="1" applyAlignment="1">
      <alignment vertical="center" wrapText="1"/>
      <protection/>
    </xf>
    <xf numFmtId="0" fontId="3" fillId="34" borderId="11" xfId="52" applyFont="1" applyFill="1" applyBorder="1" applyAlignment="1">
      <alignment vertical="center"/>
      <protection/>
    </xf>
    <xf numFmtId="4" fontId="11" fillId="0" borderId="78" xfId="0" applyNumberFormat="1" applyFont="1" applyBorder="1" applyAlignment="1">
      <alignment horizontal="center" vertical="center"/>
    </xf>
    <xf numFmtId="4" fontId="11" fillId="0" borderId="79" xfId="0" applyNumberFormat="1" applyFont="1" applyBorder="1" applyAlignment="1">
      <alignment horizontal="center" vertical="center"/>
    </xf>
    <xf numFmtId="4" fontId="11" fillId="0" borderId="8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/>
    </xf>
    <xf numFmtId="0" fontId="3" fillId="33" borderId="8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8" fillId="0" borderId="8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52" applyFont="1" applyBorder="1" applyAlignment="1">
      <alignment horizontal="right" vertical="center"/>
      <protection/>
    </xf>
    <xf numFmtId="0" fontId="8" fillId="0" borderId="53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vertical="center"/>
      <protection/>
    </xf>
    <xf numFmtId="4" fontId="11" fillId="0" borderId="84" xfId="52" applyNumberFormat="1" applyFont="1" applyBorder="1" applyAlignment="1">
      <alignment horizontal="center" vertical="center"/>
      <protection/>
    </xf>
    <xf numFmtId="4" fontId="11" fillId="0" borderId="85" xfId="52" applyNumberFormat="1" applyFont="1" applyBorder="1" applyAlignment="1">
      <alignment horizontal="center" vertical="center"/>
      <protection/>
    </xf>
    <xf numFmtId="4" fontId="11" fillId="0" borderId="76" xfId="52" applyNumberFormat="1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12" fillId="0" borderId="53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vertical="center"/>
      <protection/>
    </xf>
    <xf numFmtId="0" fontId="3" fillId="34" borderId="86" xfId="52" applyFont="1" applyFill="1" applyBorder="1" applyAlignment="1">
      <alignment horizontal="center" vertical="center" wrapText="1"/>
      <protection/>
    </xf>
    <xf numFmtId="0" fontId="3" fillId="34" borderId="26" xfId="52" applyFont="1" applyFill="1" applyBorder="1" applyAlignment="1">
      <alignment horizontal="center" vertical="center" wrapText="1"/>
      <protection/>
    </xf>
    <xf numFmtId="0" fontId="8" fillId="0" borderId="87" xfId="52" applyFont="1" applyFill="1" applyBorder="1" applyAlignment="1">
      <alignment horizontal="center" vertical="center"/>
      <protection/>
    </xf>
    <xf numFmtId="0" fontId="8" fillId="0" borderId="88" xfId="52" applyFont="1" applyFill="1" applyBorder="1" applyAlignment="1">
      <alignment horizontal="center" vertical="center"/>
      <protection/>
    </xf>
    <xf numFmtId="0" fontId="8" fillId="0" borderId="89" xfId="52" applyFont="1" applyFill="1" applyBorder="1" applyAlignment="1">
      <alignment horizontal="center" vertical="center"/>
      <protection/>
    </xf>
    <xf numFmtId="0" fontId="8" fillId="0" borderId="54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vertical="center"/>
      <protection/>
    </xf>
    <xf numFmtId="0" fontId="11" fillId="34" borderId="45" xfId="52" applyFont="1" applyFill="1" applyBorder="1" applyAlignment="1">
      <alignment horizontal="center" vertical="center"/>
      <protection/>
    </xf>
    <xf numFmtId="0" fontId="11" fillId="34" borderId="47" xfId="52" applyFont="1" applyFill="1" applyBorder="1" applyAlignment="1">
      <alignment vertical="center"/>
      <protection/>
    </xf>
    <xf numFmtId="0" fontId="8" fillId="0" borderId="48" xfId="52" applyFont="1" applyFill="1" applyBorder="1" applyAlignment="1">
      <alignment horizontal="center" vertical="center" wrapText="1"/>
      <protection/>
    </xf>
    <xf numFmtId="0" fontId="8" fillId="0" borderId="49" xfId="52" applyFont="1" applyFill="1" applyBorder="1" applyAlignment="1">
      <alignment horizontal="center" vertical="center" wrapText="1"/>
      <protection/>
    </xf>
    <xf numFmtId="0" fontId="8" fillId="0" borderId="50" xfId="52" applyFont="1" applyFill="1" applyBorder="1" applyAlignment="1">
      <alignment horizontal="center" vertical="center" wrapText="1"/>
      <protection/>
    </xf>
    <xf numFmtId="0" fontId="11" fillId="34" borderId="60" xfId="52" applyFont="1" applyFill="1" applyBorder="1" applyAlignment="1">
      <alignment horizontal="center" vertical="center"/>
      <protection/>
    </xf>
    <xf numFmtId="0" fontId="11" fillId="34" borderId="61" xfId="52" applyFont="1" applyFill="1" applyBorder="1" applyAlignment="1">
      <alignment vertical="center"/>
      <protection/>
    </xf>
    <xf numFmtId="4" fontId="11" fillId="0" borderId="87" xfId="0" applyNumberFormat="1" applyFont="1" applyBorder="1" applyAlignment="1">
      <alignment horizontal="center" vertical="center"/>
    </xf>
    <xf numFmtId="4" fontId="11" fillId="0" borderId="88" xfId="0" applyNumberFormat="1" applyFont="1" applyBorder="1" applyAlignment="1">
      <alignment horizontal="center" vertical="center"/>
    </xf>
    <xf numFmtId="4" fontId="11" fillId="0" borderId="89" xfId="0" applyNumberFormat="1" applyFont="1" applyBorder="1" applyAlignment="1">
      <alignment horizontal="center" vertical="center"/>
    </xf>
    <xf numFmtId="0" fontId="8" fillId="0" borderId="90" xfId="52" applyFont="1" applyBorder="1" applyAlignment="1">
      <alignment horizontal="center" vertical="center" wrapText="1"/>
      <protection/>
    </xf>
    <xf numFmtId="0" fontId="3" fillId="0" borderId="64" xfId="52" applyFont="1" applyBorder="1" applyAlignment="1">
      <alignment vertical="center"/>
      <protection/>
    </xf>
    <xf numFmtId="0" fontId="8" fillId="0" borderId="91" xfId="52" applyFont="1" applyBorder="1" applyAlignment="1">
      <alignment horizontal="center" vertical="center" wrapText="1"/>
      <protection/>
    </xf>
    <xf numFmtId="0" fontId="3" fillId="0" borderId="75" xfId="52" applyFont="1" applyBorder="1" applyAlignment="1">
      <alignment vertical="center"/>
      <protection/>
    </xf>
    <xf numFmtId="0" fontId="8" fillId="0" borderId="92" xfId="52" applyFont="1" applyBorder="1" applyAlignment="1">
      <alignment horizontal="center" vertical="center" wrapText="1"/>
      <protection/>
    </xf>
    <xf numFmtId="0" fontId="3" fillId="0" borderId="39" xfId="52" applyFont="1" applyBorder="1" applyAlignment="1">
      <alignment vertical="center"/>
      <protection/>
    </xf>
    <xf numFmtId="0" fontId="7" fillId="0" borderId="0" xfId="52" applyFont="1" applyAlignment="1">
      <alignment horizontal="center" vertical="center"/>
      <protection/>
    </xf>
    <xf numFmtId="0" fontId="11" fillId="0" borderId="0" xfId="52" applyFont="1" applyBorder="1" applyAlignment="1">
      <alignment horizontal="right"/>
      <protection/>
    </xf>
    <xf numFmtId="0" fontId="8" fillId="0" borderId="86" xfId="52" applyFont="1" applyBorder="1" applyAlignment="1">
      <alignment horizontal="center" vertical="center" wrapText="1"/>
      <protection/>
    </xf>
    <xf numFmtId="0" fontId="8" fillId="0" borderId="26" xfId="52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U31"/>
  <sheetViews>
    <sheetView zoomScalePageLayoutView="0" workbookViewId="0" topLeftCell="E1">
      <selection activeCell="E38" sqref="E38"/>
    </sheetView>
  </sheetViews>
  <sheetFormatPr defaultColWidth="9.140625" defaultRowHeight="12.75"/>
  <cols>
    <col min="1" max="1" width="3.57421875" style="31" customWidth="1"/>
    <col min="2" max="2" width="20.57421875" style="31" customWidth="1"/>
    <col min="3" max="3" width="10.8515625" style="31" customWidth="1"/>
    <col min="4" max="4" width="11.140625" style="31" customWidth="1"/>
    <col min="5" max="5" width="11.00390625" style="31" customWidth="1"/>
    <col min="6" max="6" width="10.8515625" style="31" customWidth="1"/>
    <col min="7" max="7" width="9.140625" style="31" customWidth="1"/>
    <col min="8" max="8" width="10.7109375" style="31" customWidth="1"/>
    <col min="9" max="9" width="12.421875" style="31" customWidth="1"/>
    <col min="10" max="10" width="9.7109375" style="31" customWidth="1"/>
    <col min="11" max="11" width="8.8515625" style="31" customWidth="1"/>
    <col min="12" max="12" width="11.00390625" style="31" customWidth="1"/>
    <col min="13" max="13" width="11.140625" style="31" customWidth="1"/>
    <col min="14" max="14" width="11.7109375" style="31" customWidth="1"/>
    <col min="15" max="15" width="11.00390625" style="31" customWidth="1"/>
    <col min="16" max="16" width="9.57421875" style="31" customWidth="1"/>
    <col min="17" max="18" width="11.421875" style="31" customWidth="1"/>
    <col min="19" max="19" width="8.421875" style="31" customWidth="1"/>
    <col min="20" max="16384" width="9.140625" style="31" customWidth="1"/>
  </cols>
  <sheetData>
    <row r="1" spans="1:19" ht="12.75">
      <c r="A1" s="2" t="s">
        <v>14</v>
      </c>
      <c r="C1" s="1"/>
      <c r="D1" s="1"/>
      <c r="E1" s="1"/>
      <c r="F1" s="1"/>
      <c r="G1" s="1"/>
      <c r="H1" s="1"/>
      <c r="I1" s="1"/>
      <c r="J1" s="1"/>
      <c r="K1" s="1"/>
      <c r="L1" s="242" t="s">
        <v>37</v>
      </c>
      <c r="M1" s="242"/>
      <c r="N1" s="242"/>
      <c r="O1" s="242"/>
      <c r="P1" s="242"/>
      <c r="Q1" s="242"/>
      <c r="R1" s="242"/>
      <c r="S1" s="1"/>
    </row>
    <row r="2" spans="1:12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8" ht="22.5" customHeight="1" thickBot="1">
      <c r="A3" s="234" t="s">
        <v>0</v>
      </c>
      <c r="B3" s="236" t="s">
        <v>8</v>
      </c>
      <c r="C3" s="238" t="s">
        <v>6</v>
      </c>
      <c r="D3" s="220" t="s">
        <v>5</v>
      </c>
      <c r="E3" s="220" t="s">
        <v>4</v>
      </c>
      <c r="F3" s="220" t="s">
        <v>19</v>
      </c>
      <c r="G3" s="243" t="s">
        <v>20</v>
      </c>
      <c r="H3" s="245" t="s">
        <v>41</v>
      </c>
      <c r="I3" s="240" t="s">
        <v>28</v>
      </c>
      <c r="J3" s="10" t="s">
        <v>9</v>
      </c>
      <c r="K3" s="18" t="s">
        <v>10</v>
      </c>
      <c r="L3" s="224" t="s">
        <v>17</v>
      </c>
      <c r="M3" s="225"/>
      <c r="N3" s="225"/>
      <c r="O3" s="225"/>
      <c r="P3" s="225"/>
      <c r="Q3" s="225"/>
      <c r="R3" s="226"/>
    </row>
    <row r="4" spans="1:18" ht="56.25">
      <c r="A4" s="235"/>
      <c r="B4" s="237"/>
      <c r="C4" s="239"/>
      <c r="D4" s="221"/>
      <c r="E4" s="221"/>
      <c r="F4" s="221"/>
      <c r="G4" s="244"/>
      <c r="H4" s="246"/>
      <c r="I4" s="241"/>
      <c r="J4" s="9" t="s">
        <v>11</v>
      </c>
      <c r="K4" s="19" t="s">
        <v>11</v>
      </c>
      <c r="L4" s="32" t="s">
        <v>6</v>
      </c>
      <c r="M4" s="10" t="s">
        <v>5</v>
      </c>
      <c r="N4" s="10" t="s">
        <v>4</v>
      </c>
      <c r="O4" s="10" t="s">
        <v>19</v>
      </c>
      <c r="P4" s="10" t="s">
        <v>20</v>
      </c>
      <c r="Q4" s="33" t="s">
        <v>16</v>
      </c>
      <c r="R4" s="49" t="s">
        <v>7</v>
      </c>
    </row>
    <row r="5" spans="1:18" ht="12" thickBot="1">
      <c r="A5" s="12">
        <v>1</v>
      </c>
      <c r="B5" s="15">
        <v>2</v>
      </c>
      <c r="C5" s="16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26"/>
      <c r="J5" s="14">
        <v>9</v>
      </c>
      <c r="K5" s="20">
        <v>10</v>
      </c>
      <c r="L5" s="22" t="s">
        <v>21</v>
      </c>
      <c r="M5" s="14" t="s">
        <v>22</v>
      </c>
      <c r="N5" s="14" t="s">
        <v>23</v>
      </c>
      <c r="O5" s="14" t="s">
        <v>24</v>
      </c>
      <c r="P5" s="14" t="s">
        <v>25</v>
      </c>
      <c r="Q5" s="47" t="s">
        <v>26</v>
      </c>
      <c r="R5" s="50">
        <v>18</v>
      </c>
    </row>
    <row r="6" spans="1:19" ht="21" customHeight="1">
      <c r="A6" s="54">
        <v>1</v>
      </c>
      <c r="B6" s="66" t="s">
        <v>15</v>
      </c>
      <c r="C6" s="67">
        <v>1833063</v>
      </c>
      <c r="D6" s="68">
        <v>219360.62</v>
      </c>
      <c r="E6" s="68">
        <v>24811967.73</v>
      </c>
      <c r="F6" s="69"/>
      <c r="G6" s="68"/>
      <c r="H6" s="68"/>
      <c r="I6" s="38">
        <v>26864391.35</v>
      </c>
      <c r="J6" s="39">
        <v>0</v>
      </c>
      <c r="K6" s="40">
        <f>100%-J6</f>
        <v>1</v>
      </c>
      <c r="L6" s="70">
        <f>-ROUND(C6*K6,2)</f>
        <v>-1833063</v>
      </c>
      <c r="M6" s="71">
        <f>-ROUND(D6*K6,2)</f>
        <v>-219360.62</v>
      </c>
      <c r="N6" s="71">
        <f>-ROUND(E6*K6,2)</f>
        <v>-24811967.73</v>
      </c>
      <c r="O6" s="71">
        <f>-ROUND(F6*K6,2)</f>
        <v>0</v>
      </c>
      <c r="P6" s="71">
        <f>-ROUND(G6*K6,2)</f>
        <v>0</v>
      </c>
      <c r="Q6" s="72">
        <f>-ROUND(H6*K6,2)</f>
        <v>0</v>
      </c>
      <c r="R6" s="73">
        <f>-SUM(L6:Q6)</f>
        <v>26864391.35</v>
      </c>
      <c r="S6" s="53">
        <f>ROUND(SUM(C6:H6)*K6,2)-R6</f>
        <v>0</v>
      </c>
    </row>
    <row r="7" spans="1:19" ht="21" customHeight="1">
      <c r="A7" s="55">
        <v>2</v>
      </c>
      <c r="B7" s="17" t="s">
        <v>2</v>
      </c>
      <c r="C7" s="74"/>
      <c r="D7" s="75">
        <v>3168464.75</v>
      </c>
      <c r="E7" s="75">
        <v>1239013</v>
      </c>
      <c r="F7" s="76">
        <v>76799.47</v>
      </c>
      <c r="G7" s="75"/>
      <c r="H7" s="75"/>
      <c r="I7" s="34">
        <v>4484277.22</v>
      </c>
      <c r="J7" s="11">
        <v>0</v>
      </c>
      <c r="K7" s="21">
        <f>100%-J7</f>
        <v>1</v>
      </c>
      <c r="L7" s="77">
        <f>-ROUND(C7*K7,2)</f>
        <v>0</v>
      </c>
      <c r="M7" s="78">
        <f>-ROUND(D7*K7,2)</f>
        <v>-3168464.75</v>
      </c>
      <c r="N7" s="78">
        <f>-ROUND(E7*K7,2)</f>
        <v>-1239013</v>
      </c>
      <c r="O7" s="78">
        <f>-ROUND(F7*K7,2)</f>
        <v>-76799.47</v>
      </c>
      <c r="P7" s="78">
        <f>-ROUND(G7*K7,2)</f>
        <v>0</v>
      </c>
      <c r="Q7" s="79">
        <f>-ROUND(H7*K7,2)</f>
        <v>0</v>
      </c>
      <c r="R7" s="80">
        <f>-SUM(L7:Q7)</f>
        <v>4484277.22</v>
      </c>
      <c r="S7" s="53">
        <f>ROUND(SUM(C7:H7)*K7,2)-R7</f>
        <v>0</v>
      </c>
    </row>
    <row r="8" spans="1:18" ht="21" customHeight="1" hidden="1">
      <c r="A8" s="55">
        <v>3</v>
      </c>
      <c r="B8" s="17"/>
      <c r="C8" s="81"/>
      <c r="D8" s="82"/>
      <c r="E8" s="82"/>
      <c r="F8" s="83"/>
      <c r="G8" s="82"/>
      <c r="H8" s="82"/>
      <c r="I8" s="34"/>
      <c r="J8" s="36"/>
      <c r="K8" s="35"/>
      <c r="L8" s="77">
        <f>-ROUND(C8*K8,2)</f>
        <v>0</v>
      </c>
      <c r="M8" s="78">
        <f>-ROUND(D8*K8,2)</f>
        <v>0</v>
      </c>
      <c r="N8" s="78">
        <f>-ROUND(E8*K8,2)</f>
        <v>0</v>
      </c>
      <c r="O8" s="78">
        <f>-ROUND(F8*K8,2)</f>
        <v>0</v>
      </c>
      <c r="P8" s="78">
        <f>-ROUND(G8*K8,2)</f>
        <v>0</v>
      </c>
      <c r="Q8" s="79">
        <f>-ROUND(H8*K8,2)</f>
        <v>0</v>
      </c>
      <c r="R8" s="84">
        <f>-SUM(L8:Q8)</f>
        <v>0</v>
      </c>
    </row>
    <row r="9" spans="1:18" ht="21" customHeight="1" hidden="1">
      <c r="A9" s="55">
        <v>4</v>
      </c>
      <c r="B9" s="17"/>
      <c r="C9" s="81"/>
      <c r="D9" s="82"/>
      <c r="E9" s="82"/>
      <c r="F9" s="82"/>
      <c r="G9" s="82"/>
      <c r="H9" s="82"/>
      <c r="I9" s="34"/>
      <c r="J9" s="11"/>
      <c r="K9" s="21"/>
      <c r="L9" s="77">
        <f>-ROUND(C9*K9,2)</f>
        <v>0</v>
      </c>
      <c r="M9" s="78">
        <f>-ROUND(D9*K9,2)</f>
        <v>0</v>
      </c>
      <c r="N9" s="78">
        <f>-ROUND(E9*K9,2)</f>
        <v>0</v>
      </c>
      <c r="O9" s="78">
        <f>-ROUND(F9*K9,2)</f>
        <v>0</v>
      </c>
      <c r="P9" s="78">
        <f>-ROUND(G9*K9,2)</f>
        <v>0</v>
      </c>
      <c r="Q9" s="79">
        <f>-ROUND(H9*K9,2)</f>
        <v>0</v>
      </c>
      <c r="R9" s="84">
        <f>-SUM(L9:Q9)</f>
        <v>0</v>
      </c>
    </row>
    <row r="10" spans="1:18" ht="21" customHeight="1" hidden="1">
      <c r="A10" s="56">
        <v>5</v>
      </c>
      <c r="B10" s="28"/>
      <c r="C10" s="85"/>
      <c r="D10" s="86"/>
      <c r="E10" s="86"/>
      <c r="F10" s="86"/>
      <c r="G10" s="86"/>
      <c r="H10" s="86"/>
      <c r="I10" s="87"/>
      <c r="J10" s="29"/>
      <c r="K10" s="30"/>
      <c r="L10" s="88">
        <f>-ROUND(C10*K10,2)</f>
        <v>0</v>
      </c>
      <c r="M10" s="86">
        <f>-ROUND(D10*K10,2)</f>
        <v>0</v>
      </c>
      <c r="N10" s="86">
        <f>-ROUND(E10*K10,2)</f>
        <v>0</v>
      </c>
      <c r="O10" s="86">
        <f>-ROUND(F10*K10,2)</f>
        <v>0</v>
      </c>
      <c r="P10" s="86">
        <f>-ROUND(G10*K10,2)</f>
        <v>0</v>
      </c>
      <c r="Q10" s="89">
        <f>-ROUND(H10*K10,2)</f>
        <v>0</v>
      </c>
      <c r="R10" s="90">
        <f>-SUM(L10:Q10)</f>
        <v>0</v>
      </c>
    </row>
    <row r="11" spans="1:18" ht="21" customHeight="1" thickBot="1">
      <c r="A11" s="232" t="s">
        <v>1</v>
      </c>
      <c r="B11" s="233"/>
      <c r="C11" s="41">
        <f aca="true" t="shared" si="0" ref="C11:H11">SUM(C6:C10)</f>
        <v>1833063</v>
      </c>
      <c r="D11" s="42">
        <f t="shared" si="0"/>
        <v>3387825.37</v>
      </c>
      <c r="E11" s="42">
        <f t="shared" si="0"/>
        <v>26050980.73</v>
      </c>
      <c r="F11" s="42">
        <f t="shared" si="0"/>
        <v>76799.47</v>
      </c>
      <c r="G11" s="42">
        <f t="shared" si="0"/>
        <v>0</v>
      </c>
      <c r="H11" s="42">
        <f t="shared" si="0"/>
        <v>0</v>
      </c>
      <c r="I11" s="42"/>
      <c r="J11" s="43" t="s">
        <v>3</v>
      </c>
      <c r="K11" s="44" t="s">
        <v>3</v>
      </c>
      <c r="L11" s="45">
        <f aca="true" t="shared" si="1" ref="L11:Q11">SUM(L6:L10)</f>
        <v>-1833063</v>
      </c>
      <c r="M11" s="42">
        <f t="shared" si="1"/>
        <v>-3387825.37</v>
      </c>
      <c r="N11" s="42">
        <f t="shared" si="1"/>
        <v>-26050980.73</v>
      </c>
      <c r="O11" s="42">
        <f t="shared" si="1"/>
        <v>-76799.47</v>
      </c>
      <c r="P11" s="42">
        <f t="shared" si="1"/>
        <v>0</v>
      </c>
      <c r="Q11" s="46">
        <f t="shared" si="1"/>
        <v>0</v>
      </c>
      <c r="R11" s="48">
        <f>SUM(R6:R10)</f>
        <v>31348668.57</v>
      </c>
    </row>
    <row r="12" spans="3:17" ht="21" customHeight="1" thickBot="1">
      <c r="C12" s="231"/>
      <c r="D12" s="231"/>
      <c r="E12" s="231"/>
      <c r="F12" s="231"/>
      <c r="G12" s="231"/>
      <c r="H12" s="231"/>
      <c r="I12" s="8"/>
      <c r="L12" s="217">
        <f>SUM(L11:Q11)</f>
        <v>-31348668.57</v>
      </c>
      <c r="M12" s="218"/>
      <c r="N12" s="218"/>
      <c r="O12" s="218"/>
      <c r="P12" s="218"/>
      <c r="Q12" s="219"/>
    </row>
    <row r="13" spans="2:17" ht="11.25" customHeight="1">
      <c r="B13" s="5"/>
      <c r="C13" s="5"/>
      <c r="D13" s="5"/>
      <c r="E13" s="5"/>
      <c r="G13" s="6"/>
      <c r="H13" s="6"/>
      <c r="I13" s="6"/>
      <c r="J13" s="6"/>
      <c r="M13" s="91"/>
      <c r="N13" s="91"/>
      <c r="O13" s="91"/>
      <c r="P13" s="91"/>
      <c r="Q13" s="91"/>
    </row>
    <row r="14" spans="1:10" ht="11.25">
      <c r="A14" s="5"/>
      <c r="B14" s="5"/>
      <c r="C14" s="5"/>
      <c r="D14" s="5"/>
      <c r="E14" s="5"/>
      <c r="G14" s="6"/>
      <c r="H14" s="6"/>
      <c r="I14" s="6"/>
      <c r="J14" s="6"/>
    </row>
    <row r="15" spans="7:12" ht="11.25">
      <c r="G15" s="6"/>
      <c r="H15" s="6"/>
      <c r="I15" s="6"/>
      <c r="J15" s="6"/>
      <c r="L15" s="5"/>
    </row>
    <row r="16" spans="1:12" ht="11.25" hidden="1">
      <c r="A16" s="31" t="s">
        <v>38</v>
      </c>
      <c r="G16" s="6"/>
      <c r="H16" s="6"/>
      <c r="I16" s="6"/>
      <c r="J16" s="6"/>
      <c r="L16" s="5"/>
    </row>
    <row r="17" spans="2:12" ht="11.25" hidden="1">
      <c r="B17" s="31" t="s">
        <v>39</v>
      </c>
      <c r="C17" s="27">
        <f>I8+1499999.9</f>
        <v>1499999.9</v>
      </c>
      <c r="G17" s="6"/>
      <c r="H17" s="6"/>
      <c r="I17" s="6"/>
      <c r="J17" s="6"/>
      <c r="L17" s="5"/>
    </row>
    <row r="18" spans="7:12" ht="11.25">
      <c r="G18" s="6"/>
      <c r="H18" s="6"/>
      <c r="I18" s="6"/>
      <c r="J18" s="6"/>
      <c r="L18" s="5"/>
    </row>
    <row r="19" spans="1:19" ht="12.75">
      <c r="A19" s="2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227" t="s">
        <v>36</v>
      </c>
      <c r="M19" s="227"/>
      <c r="N19" s="227"/>
      <c r="O19" s="227"/>
      <c r="P19" s="227"/>
      <c r="Q19" s="227"/>
      <c r="R19" s="1"/>
      <c r="S19" s="1"/>
    </row>
    <row r="20" spans="11:12" ht="12" thickBot="1">
      <c r="K20" s="92"/>
      <c r="L20" s="7"/>
    </row>
    <row r="21" spans="1:18" ht="22.5" customHeight="1" thickBot="1">
      <c r="A21" s="234" t="s">
        <v>0</v>
      </c>
      <c r="B21" s="236" t="s">
        <v>8</v>
      </c>
      <c r="C21" s="234" t="s">
        <v>6</v>
      </c>
      <c r="D21" s="220" t="s">
        <v>5</v>
      </c>
      <c r="E21" s="247" t="s">
        <v>4</v>
      </c>
      <c r="F21" s="220" t="s">
        <v>19</v>
      </c>
      <c r="G21" s="220" t="s">
        <v>20</v>
      </c>
      <c r="H21" s="245" t="s">
        <v>41</v>
      </c>
      <c r="I21" s="222" t="s">
        <v>28</v>
      </c>
      <c r="J21" s="10" t="s">
        <v>9</v>
      </c>
      <c r="K21" s="18" t="s">
        <v>27</v>
      </c>
      <c r="L21" s="228" t="s">
        <v>12</v>
      </c>
      <c r="M21" s="229"/>
      <c r="N21" s="229"/>
      <c r="O21" s="229"/>
      <c r="P21" s="229"/>
      <c r="Q21" s="229"/>
      <c r="R21" s="230"/>
    </row>
    <row r="22" spans="1:18" ht="47.25" customHeight="1">
      <c r="A22" s="235"/>
      <c r="B22" s="237"/>
      <c r="C22" s="235"/>
      <c r="D22" s="221"/>
      <c r="E22" s="248"/>
      <c r="F22" s="221"/>
      <c r="G22" s="249"/>
      <c r="H22" s="246"/>
      <c r="I22" s="223"/>
      <c r="J22" s="9" t="s">
        <v>11</v>
      </c>
      <c r="K22" s="19" t="s">
        <v>11</v>
      </c>
      <c r="L22" s="62" t="s">
        <v>6</v>
      </c>
      <c r="M22" s="51" t="s">
        <v>5</v>
      </c>
      <c r="N22" s="51" t="s">
        <v>29</v>
      </c>
      <c r="O22" s="51" t="s">
        <v>19</v>
      </c>
      <c r="P22" s="51" t="s">
        <v>20</v>
      </c>
      <c r="Q22" s="63" t="s">
        <v>16</v>
      </c>
      <c r="R22" s="64" t="s">
        <v>1</v>
      </c>
    </row>
    <row r="23" spans="1:18" ht="12" thickBot="1">
      <c r="A23" s="12">
        <v>1</v>
      </c>
      <c r="B23" s="15">
        <v>2</v>
      </c>
      <c r="C23" s="12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93"/>
      <c r="J23" s="14">
        <v>9</v>
      </c>
      <c r="K23" s="20">
        <v>10</v>
      </c>
      <c r="L23" s="22" t="s">
        <v>30</v>
      </c>
      <c r="M23" s="14" t="s">
        <v>31</v>
      </c>
      <c r="N23" s="14" t="s">
        <v>32</v>
      </c>
      <c r="O23" s="14" t="s">
        <v>33</v>
      </c>
      <c r="P23" s="14" t="s">
        <v>34</v>
      </c>
      <c r="Q23" s="47" t="s">
        <v>35</v>
      </c>
      <c r="R23" s="50">
        <v>18</v>
      </c>
    </row>
    <row r="24" spans="1:255" ht="21.75" customHeight="1">
      <c r="A24" s="59">
        <v>1</v>
      </c>
      <c r="B24" s="94" t="s">
        <v>13</v>
      </c>
      <c r="C24" s="95"/>
      <c r="D24" s="52">
        <v>3619328.41</v>
      </c>
      <c r="E24" s="52">
        <v>40562852.06</v>
      </c>
      <c r="F24" s="52">
        <v>0</v>
      </c>
      <c r="G24" s="52"/>
      <c r="H24" s="52"/>
      <c r="I24" s="34">
        <v>44182180.47</v>
      </c>
      <c r="J24" s="60">
        <v>0</v>
      </c>
      <c r="K24" s="61">
        <f>100%-J24</f>
        <v>1</v>
      </c>
      <c r="L24" s="77">
        <f aca="true" t="shared" si="2" ref="L24:Q24">ROUND(C24*$J$24,2)</f>
        <v>0</v>
      </c>
      <c r="M24" s="78">
        <f t="shared" si="2"/>
        <v>0</v>
      </c>
      <c r="N24" s="78">
        <f t="shared" si="2"/>
        <v>0</v>
      </c>
      <c r="O24" s="78">
        <f t="shared" si="2"/>
        <v>0</v>
      </c>
      <c r="P24" s="78">
        <f t="shared" si="2"/>
        <v>0</v>
      </c>
      <c r="Q24" s="79">
        <f t="shared" si="2"/>
        <v>0</v>
      </c>
      <c r="R24" s="58">
        <f>SUM(L24:Q24)</f>
        <v>0</v>
      </c>
      <c r="S24" s="53">
        <f>ROUND(SUM(C24:H24)*J24,2)-R24</f>
        <v>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ht="21.75" customHeight="1">
      <c r="A25" s="55">
        <v>2</v>
      </c>
      <c r="B25" s="17" t="s">
        <v>40</v>
      </c>
      <c r="C25" s="95"/>
      <c r="D25" s="75">
        <v>-962204.64</v>
      </c>
      <c r="E25" s="75">
        <v>1259483.31</v>
      </c>
      <c r="F25" s="76">
        <v>105000</v>
      </c>
      <c r="G25" s="75"/>
      <c r="H25" s="75"/>
      <c r="I25" s="34" t="e">
        <v>#REF!</v>
      </c>
      <c r="J25" s="11" t="e">
        <v>#REF!</v>
      </c>
      <c r="K25" s="21" t="e">
        <f>100%-J25</f>
        <v>#REF!</v>
      </c>
      <c r="L25" s="96">
        <f>ROUND(C25*$J$24,2)</f>
        <v>0</v>
      </c>
      <c r="M25" s="82" t="e">
        <f>ROUND(D25*$J$25:$J$26,2)</f>
        <v>#REF!</v>
      </c>
      <c r="N25" s="82" t="e">
        <f>ROUND(E25*$J$25,2)</f>
        <v>#REF!</v>
      </c>
      <c r="O25" s="78" t="e">
        <f>ROUND(F25*$J$25,2)</f>
        <v>#REF!</v>
      </c>
      <c r="P25" s="82">
        <f>ROUND(G25*$J$24,2)</f>
        <v>0</v>
      </c>
      <c r="Q25" s="97">
        <f>ROUND(H25*$J$24,2)</f>
        <v>0</v>
      </c>
      <c r="R25" s="58" t="e">
        <f>SUM(L25:Q25)</f>
        <v>#REF!</v>
      </c>
      <c r="S25" s="53" t="e">
        <f>ROUND(SUM(C25:H25)*J25,2)-R25</f>
        <v>#REF!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19" ht="21.75" customHeight="1" hidden="1">
      <c r="A26" s="56"/>
      <c r="B26" s="28"/>
      <c r="C26" s="98"/>
      <c r="D26" s="86"/>
      <c r="E26" s="86"/>
      <c r="F26" s="86"/>
      <c r="G26" s="86"/>
      <c r="H26" s="86"/>
      <c r="I26" s="99"/>
      <c r="J26" s="29"/>
      <c r="K26" s="30"/>
      <c r="L26" s="88"/>
      <c r="M26" s="86"/>
      <c r="N26" s="86"/>
      <c r="O26" s="78">
        <f>ROUND(F26*$J$24,2)</f>
        <v>0</v>
      </c>
      <c r="P26" s="86"/>
      <c r="Q26" s="89"/>
      <c r="R26" s="57"/>
      <c r="S26" s="7"/>
    </row>
    <row r="27" spans="1:19" s="101" customFormat="1" ht="21.75" customHeight="1" thickBot="1">
      <c r="A27" s="232" t="s">
        <v>1</v>
      </c>
      <c r="B27" s="233"/>
      <c r="C27" s="45">
        <f aca="true" t="shared" si="3" ref="C27:H27">SUM(C24:C26)</f>
        <v>0</v>
      </c>
      <c r="D27" s="42">
        <f t="shared" si="3"/>
        <v>2657123.77</v>
      </c>
      <c r="E27" s="42">
        <f t="shared" si="3"/>
        <v>41822335.370000005</v>
      </c>
      <c r="F27" s="42">
        <f t="shared" si="3"/>
        <v>105000</v>
      </c>
      <c r="G27" s="42">
        <f t="shared" si="3"/>
        <v>0</v>
      </c>
      <c r="H27" s="42">
        <f t="shared" si="3"/>
        <v>0</v>
      </c>
      <c r="I27" s="100">
        <v>44479459.14000001</v>
      </c>
      <c r="J27" s="43" t="s">
        <v>3</v>
      </c>
      <c r="K27" s="44" t="s">
        <v>3</v>
      </c>
      <c r="L27" s="45">
        <f aca="true" t="shared" si="4" ref="L27:Q27">SUM(L24:L26)</f>
        <v>0</v>
      </c>
      <c r="M27" s="42" t="e">
        <f t="shared" si="4"/>
        <v>#REF!</v>
      </c>
      <c r="N27" s="42" t="e">
        <f t="shared" si="4"/>
        <v>#REF!</v>
      </c>
      <c r="O27" s="42" t="e">
        <f t="shared" si="4"/>
        <v>#REF!</v>
      </c>
      <c r="P27" s="42">
        <f t="shared" si="4"/>
        <v>0</v>
      </c>
      <c r="Q27" s="46">
        <f t="shared" si="4"/>
        <v>0</v>
      </c>
      <c r="R27" s="65" t="e">
        <f>SUM(R24:R26)</f>
        <v>#REF!</v>
      </c>
      <c r="S27" s="7"/>
    </row>
    <row r="28" spans="12:19" ht="21" customHeight="1" thickBot="1">
      <c r="L28" s="217" t="e">
        <f>SUM(L27:Q27)</f>
        <v>#REF!</v>
      </c>
      <c r="M28" s="218"/>
      <c r="N28" s="218"/>
      <c r="O28" s="218"/>
      <c r="P28" s="218"/>
      <c r="Q28" s="219"/>
      <c r="R28" s="92"/>
      <c r="S28" s="7"/>
    </row>
    <row r="31" ht="11.25">
      <c r="O31" s="37"/>
    </row>
  </sheetData>
  <sheetProtection/>
  <mergeCells count="27">
    <mergeCell ref="B21:B22"/>
    <mergeCell ref="C21:C22"/>
    <mergeCell ref="D21:D22"/>
    <mergeCell ref="A27:B27"/>
    <mergeCell ref="H21:H22"/>
    <mergeCell ref="E21:E22"/>
    <mergeCell ref="G21:G22"/>
    <mergeCell ref="F21:F22"/>
    <mergeCell ref="A21:A22"/>
    <mergeCell ref="A11:B11"/>
    <mergeCell ref="A3:A4"/>
    <mergeCell ref="B3:B4"/>
    <mergeCell ref="C3:C4"/>
    <mergeCell ref="I3:I4"/>
    <mergeCell ref="L1:R1"/>
    <mergeCell ref="G3:G4"/>
    <mergeCell ref="H3:H4"/>
    <mergeCell ref="L28:Q28"/>
    <mergeCell ref="L12:Q12"/>
    <mergeCell ref="F3:F4"/>
    <mergeCell ref="I21:I22"/>
    <mergeCell ref="L3:R3"/>
    <mergeCell ref="L19:Q19"/>
    <mergeCell ref="L21:R21"/>
    <mergeCell ref="C12:H12"/>
    <mergeCell ref="D3:D4"/>
    <mergeCell ref="E3:E4"/>
  </mergeCells>
  <printOptions horizontalCentered="1" verticalCentered="1"/>
  <pageMargins left="0" right="0" top="0.35433070866141736" bottom="0" header="0.3937007874015748" footer="0"/>
  <pageSetup horizontalDpi="600" verticalDpi="600" orientation="landscape" paperSize="9" scale="72" r:id="rId3"/>
  <headerFooter alignWithMargins="0">
    <oddHeader>&amp;C&amp;"Times New Roman,Pogrubiona kursywa"&amp;11
Arkusz korekt wyniku finansowego lat ubiegłych i roku bieżącego w jednostkach zależnych i współzależnych &amp;R&amp;"Arial,Pogrubiona kursywa"Załącznik nr 3d.2 do bilansu skonsolidowanego Gminy Tychy za 2016 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U35"/>
  <sheetViews>
    <sheetView tabSelected="1" zoomScale="85" zoomScaleNormal="85" zoomScalePageLayoutView="0" workbookViewId="0" topLeftCell="A1">
      <selection activeCell="C28" sqref="C28"/>
    </sheetView>
  </sheetViews>
  <sheetFormatPr defaultColWidth="9.140625" defaultRowHeight="12.75"/>
  <cols>
    <col min="1" max="1" width="5.00390625" style="102" customWidth="1"/>
    <col min="2" max="2" width="21.421875" style="102" customWidth="1"/>
    <col min="3" max="9" width="11.8515625" style="102" customWidth="1"/>
    <col min="10" max="11" width="8.140625" style="102" customWidth="1"/>
    <col min="12" max="18" width="11.8515625" style="102" customWidth="1"/>
    <col min="19" max="19" width="8.421875" style="131" customWidth="1"/>
    <col min="20" max="16384" width="9.140625" style="102" customWidth="1"/>
  </cols>
  <sheetData>
    <row r="1" spans="2:19" ht="15">
      <c r="B1" s="282" t="s">
        <v>56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</row>
    <row r="2" ht="11.25"/>
    <row r="3" ht="11.25"/>
    <row r="4" spans="1:19" ht="12.75">
      <c r="A4" s="23" t="s">
        <v>14</v>
      </c>
      <c r="C4" s="24"/>
      <c r="D4" s="24"/>
      <c r="E4" s="24"/>
      <c r="F4" s="24"/>
      <c r="G4" s="24"/>
      <c r="H4" s="24"/>
      <c r="I4" s="24"/>
      <c r="J4" s="24"/>
      <c r="K4" s="283" t="s">
        <v>57</v>
      </c>
      <c r="L4" s="283"/>
      <c r="M4" s="283"/>
      <c r="N4" s="283"/>
      <c r="O4" s="283"/>
      <c r="P4" s="283"/>
      <c r="Q4" s="283"/>
      <c r="R4" s="283"/>
      <c r="S4" s="130"/>
    </row>
    <row r="5" spans="1:12" ht="1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14"/>
    </row>
    <row r="6" spans="1:18" ht="22.5" customHeight="1">
      <c r="A6" s="276" t="s">
        <v>0</v>
      </c>
      <c r="B6" s="278" t="s">
        <v>8</v>
      </c>
      <c r="C6" s="276" t="s">
        <v>6</v>
      </c>
      <c r="D6" s="251" t="s">
        <v>5</v>
      </c>
      <c r="E6" s="251" t="s">
        <v>4</v>
      </c>
      <c r="F6" s="251" t="s">
        <v>19</v>
      </c>
      <c r="G6" s="284" t="s">
        <v>20</v>
      </c>
      <c r="H6" s="257" t="s">
        <v>41</v>
      </c>
      <c r="I6" s="259" t="s">
        <v>42</v>
      </c>
      <c r="J6" s="148" t="s">
        <v>9</v>
      </c>
      <c r="K6" s="158" t="s">
        <v>10</v>
      </c>
      <c r="L6" s="268" t="s">
        <v>17</v>
      </c>
      <c r="M6" s="269"/>
      <c r="N6" s="269"/>
      <c r="O6" s="269"/>
      <c r="P6" s="269"/>
      <c r="Q6" s="269"/>
      <c r="R6" s="270"/>
    </row>
    <row r="7" spans="1:18" ht="33.75">
      <c r="A7" s="277"/>
      <c r="B7" s="279"/>
      <c r="C7" s="277"/>
      <c r="D7" s="252"/>
      <c r="E7" s="252"/>
      <c r="F7" s="252"/>
      <c r="G7" s="285"/>
      <c r="H7" s="258"/>
      <c r="I7" s="260"/>
      <c r="J7" s="104" t="s">
        <v>11</v>
      </c>
      <c r="K7" s="159" t="s">
        <v>11</v>
      </c>
      <c r="L7" s="173" t="s">
        <v>6</v>
      </c>
      <c r="M7" s="103" t="s">
        <v>5</v>
      </c>
      <c r="N7" s="103" t="s">
        <v>4</v>
      </c>
      <c r="O7" s="103" t="s">
        <v>19</v>
      </c>
      <c r="P7" s="103" t="s">
        <v>20</v>
      </c>
      <c r="Q7" s="145" t="s">
        <v>16</v>
      </c>
      <c r="R7" s="211" t="s">
        <v>7</v>
      </c>
    </row>
    <row r="8" spans="1:18" ht="11.25">
      <c r="A8" s="160">
        <v>1</v>
      </c>
      <c r="B8" s="207">
        <v>1</v>
      </c>
      <c r="C8" s="160">
        <v>2</v>
      </c>
      <c r="D8" s="151">
        <v>3</v>
      </c>
      <c r="E8" s="151">
        <v>4</v>
      </c>
      <c r="F8" s="151">
        <v>5</v>
      </c>
      <c r="G8" s="151">
        <v>6</v>
      </c>
      <c r="H8" s="151">
        <v>7</v>
      </c>
      <c r="I8" s="212">
        <v>8</v>
      </c>
      <c r="J8" s="152">
        <v>9</v>
      </c>
      <c r="K8" s="161">
        <v>10</v>
      </c>
      <c r="L8" s="154" t="s">
        <v>43</v>
      </c>
      <c r="M8" s="152" t="s">
        <v>44</v>
      </c>
      <c r="N8" s="152" t="s">
        <v>45</v>
      </c>
      <c r="O8" s="152" t="s">
        <v>46</v>
      </c>
      <c r="P8" s="152" t="s">
        <v>47</v>
      </c>
      <c r="Q8" s="153" t="s">
        <v>48</v>
      </c>
      <c r="R8" s="174">
        <v>17</v>
      </c>
    </row>
    <row r="9" spans="1:19" ht="19.5" customHeight="1">
      <c r="A9" s="206"/>
      <c r="B9" s="185"/>
      <c r="C9" s="162"/>
      <c r="D9" s="135"/>
      <c r="E9" s="135"/>
      <c r="F9" s="135"/>
      <c r="G9" s="129"/>
      <c r="H9" s="129"/>
      <c r="I9" s="213"/>
      <c r="J9" s="118"/>
      <c r="K9" s="163"/>
      <c r="L9" s="155"/>
      <c r="M9" s="109"/>
      <c r="N9" s="109"/>
      <c r="O9" s="109"/>
      <c r="P9" s="109"/>
      <c r="Q9" s="120"/>
      <c r="R9" s="175"/>
      <c r="S9" s="132"/>
    </row>
    <row r="10" spans="1:19" ht="19.5" customHeight="1">
      <c r="A10" s="204"/>
      <c r="B10" s="187"/>
      <c r="C10" s="162"/>
      <c r="D10" s="135"/>
      <c r="E10" s="135"/>
      <c r="F10" s="135"/>
      <c r="G10" s="129"/>
      <c r="H10" s="129"/>
      <c r="I10" s="213"/>
      <c r="J10" s="107"/>
      <c r="K10" s="164"/>
      <c r="L10" s="155"/>
      <c r="M10" s="109"/>
      <c r="N10" s="109"/>
      <c r="O10" s="109"/>
      <c r="P10" s="109"/>
      <c r="Q10" s="120"/>
      <c r="R10" s="176"/>
      <c r="S10" s="132"/>
    </row>
    <row r="11" spans="1:19" ht="19.5" customHeight="1">
      <c r="A11" s="204"/>
      <c r="B11" s="187"/>
      <c r="C11" s="165"/>
      <c r="D11" s="137"/>
      <c r="E11" s="137"/>
      <c r="F11" s="137"/>
      <c r="G11" s="138"/>
      <c r="H11" s="138"/>
      <c r="I11" s="214"/>
      <c r="J11" s="107"/>
      <c r="K11" s="164"/>
      <c r="L11" s="156"/>
      <c r="M11" s="139"/>
      <c r="N11" s="139"/>
      <c r="O11" s="139"/>
      <c r="P11" s="139"/>
      <c r="Q11" s="146"/>
      <c r="R11" s="176"/>
      <c r="S11" s="133"/>
    </row>
    <row r="12" spans="1:18" ht="21" customHeight="1" hidden="1">
      <c r="A12" s="204">
        <v>4</v>
      </c>
      <c r="B12" s="185"/>
      <c r="C12" s="166"/>
      <c r="D12" s="109"/>
      <c r="E12" s="109"/>
      <c r="F12" s="109"/>
      <c r="G12" s="109"/>
      <c r="H12" s="109"/>
      <c r="I12" s="106"/>
      <c r="J12" s="118"/>
      <c r="K12" s="163"/>
      <c r="L12" s="155"/>
      <c r="M12" s="109"/>
      <c r="N12" s="109"/>
      <c r="O12" s="109"/>
      <c r="P12" s="109"/>
      <c r="Q12" s="120"/>
      <c r="R12" s="176"/>
    </row>
    <row r="13" spans="1:18" ht="21" customHeight="1" hidden="1">
      <c r="A13" s="186">
        <v>5</v>
      </c>
      <c r="B13" s="205"/>
      <c r="C13" s="167"/>
      <c r="D13" s="110"/>
      <c r="E13" s="110"/>
      <c r="F13" s="110"/>
      <c r="G13" s="110"/>
      <c r="H13" s="110"/>
      <c r="I13" s="111"/>
      <c r="J13" s="112"/>
      <c r="K13" s="168"/>
      <c r="L13" s="157"/>
      <c r="M13" s="110"/>
      <c r="N13" s="110"/>
      <c r="O13" s="110"/>
      <c r="P13" s="110"/>
      <c r="Q13" s="121"/>
      <c r="R13" s="175"/>
    </row>
    <row r="14" spans="1:18" ht="21" customHeight="1">
      <c r="A14" s="271" t="s">
        <v>1</v>
      </c>
      <c r="B14" s="272"/>
      <c r="C14" s="169"/>
      <c r="D14" s="170"/>
      <c r="E14" s="170"/>
      <c r="F14" s="170"/>
      <c r="G14" s="170"/>
      <c r="H14" s="170"/>
      <c r="I14" s="170"/>
      <c r="J14" s="171"/>
      <c r="K14" s="172"/>
      <c r="L14" s="178"/>
      <c r="M14" s="179"/>
      <c r="N14" s="179"/>
      <c r="O14" s="179"/>
      <c r="P14" s="179"/>
      <c r="Q14" s="180"/>
      <c r="R14" s="177"/>
    </row>
    <row r="15" spans="3:17" ht="21" customHeight="1">
      <c r="C15" s="128"/>
      <c r="D15" s="128"/>
      <c r="E15" s="128"/>
      <c r="F15" s="128"/>
      <c r="G15" s="128"/>
      <c r="H15" s="128"/>
      <c r="I15" s="113"/>
      <c r="L15" s="273"/>
      <c r="M15" s="274"/>
      <c r="N15" s="274"/>
      <c r="O15" s="274"/>
      <c r="P15" s="274"/>
      <c r="Q15" s="275"/>
    </row>
    <row r="16" spans="2:17" ht="11.25" customHeight="1">
      <c r="B16" s="114"/>
      <c r="C16" s="128"/>
      <c r="D16" s="128"/>
      <c r="E16" s="128"/>
      <c r="F16" s="128"/>
      <c r="G16" s="128"/>
      <c r="H16" s="128"/>
      <c r="I16" s="115"/>
      <c r="J16" s="115"/>
      <c r="M16" s="25"/>
      <c r="N16" s="25"/>
      <c r="O16" s="25"/>
      <c r="P16" s="25"/>
      <c r="Q16" s="25"/>
    </row>
    <row r="17" spans="1:10" ht="18" customHeight="1">
      <c r="A17" s="114"/>
      <c r="B17" s="114"/>
      <c r="C17" s="128"/>
      <c r="D17" s="128"/>
      <c r="E17" s="128"/>
      <c r="F17" s="128"/>
      <c r="G17" s="128"/>
      <c r="H17" s="128"/>
      <c r="I17" s="115"/>
      <c r="J17" s="115"/>
    </row>
    <row r="18" spans="7:12" ht="11.25">
      <c r="G18" s="115"/>
      <c r="H18" s="115"/>
      <c r="I18" s="115"/>
      <c r="J18" s="115"/>
      <c r="L18" s="114"/>
    </row>
    <row r="19" spans="1:12" ht="11.25" hidden="1">
      <c r="A19" s="102" t="s">
        <v>38</v>
      </c>
      <c r="G19" s="115"/>
      <c r="H19" s="115"/>
      <c r="I19" s="115"/>
      <c r="J19" s="115"/>
      <c r="L19" s="114"/>
    </row>
    <row r="20" spans="2:12" ht="11.25" hidden="1">
      <c r="B20" s="102" t="s">
        <v>39</v>
      </c>
      <c r="C20" s="116">
        <f>I11+1499999.9</f>
        <v>1499999.9</v>
      </c>
      <c r="G20" s="115"/>
      <c r="H20" s="115"/>
      <c r="I20" s="115"/>
      <c r="J20" s="115"/>
      <c r="L20" s="114"/>
    </row>
    <row r="21" spans="7:12" ht="11.25">
      <c r="G21" s="115"/>
      <c r="H21" s="115"/>
      <c r="I21" s="115"/>
      <c r="J21" s="115"/>
      <c r="L21" s="114"/>
    </row>
    <row r="22" spans="1:19" ht="12.75">
      <c r="A22" s="23" t="s">
        <v>18</v>
      </c>
      <c r="C22" s="24"/>
      <c r="D22" s="24"/>
      <c r="E22" s="24"/>
      <c r="F22" s="24"/>
      <c r="G22" s="24"/>
      <c r="H22" s="24"/>
      <c r="I22" s="24"/>
      <c r="J22" s="24"/>
      <c r="K22" s="24"/>
      <c r="L22" s="250" t="s">
        <v>58</v>
      </c>
      <c r="M22" s="250"/>
      <c r="N22" s="250"/>
      <c r="O22" s="250"/>
      <c r="P22" s="250"/>
      <c r="Q22" s="250"/>
      <c r="R22" s="250"/>
      <c r="S22" s="130"/>
    </row>
    <row r="23" spans="11:12" ht="11.25">
      <c r="K23" s="117"/>
      <c r="L23" s="25"/>
    </row>
    <row r="24" spans="1:18" ht="22.5" customHeight="1">
      <c r="A24" s="276" t="s">
        <v>0</v>
      </c>
      <c r="B24" s="278" t="s">
        <v>8</v>
      </c>
      <c r="C24" s="280" t="s">
        <v>6</v>
      </c>
      <c r="D24" s="251" t="s">
        <v>5</v>
      </c>
      <c r="E24" s="264" t="s">
        <v>4</v>
      </c>
      <c r="F24" s="251" t="s">
        <v>19</v>
      </c>
      <c r="G24" s="251" t="s">
        <v>20</v>
      </c>
      <c r="H24" s="257" t="s">
        <v>41</v>
      </c>
      <c r="I24" s="259" t="s">
        <v>42</v>
      </c>
      <c r="J24" s="148" t="s">
        <v>9</v>
      </c>
      <c r="K24" s="149" t="s">
        <v>27</v>
      </c>
      <c r="L24" s="261" t="s">
        <v>12</v>
      </c>
      <c r="M24" s="262"/>
      <c r="N24" s="262"/>
      <c r="O24" s="262"/>
      <c r="P24" s="262"/>
      <c r="Q24" s="262"/>
      <c r="R24" s="263"/>
    </row>
    <row r="25" spans="1:18" ht="47.25" customHeight="1">
      <c r="A25" s="277"/>
      <c r="B25" s="279"/>
      <c r="C25" s="281"/>
      <c r="D25" s="252"/>
      <c r="E25" s="265"/>
      <c r="F25" s="252"/>
      <c r="G25" s="256"/>
      <c r="H25" s="258"/>
      <c r="I25" s="260"/>
      <c r="J25" s="104" t="s">
        <v>11</v>
      </c>
      <c r="K25" s="105" t="s">
        <v>11</v>
      </c>
      <c r="L25" s="188" t="s">
        <v>6</v>
      </c>
      <c r="M25" s="103" t="s">
        <v>5</v>
      </c>
      <c r="N25" s="103" t="s">
        <v>29</v>
      </c>
      <c r="O25" s="103" t="s">
        <v>19</v>
      </c>
      <c r="P25" s="103" t="s">
        <v>20</v>
      </c>
      <c r="Q25" s="158" t="s">
        <v>16</v>
      </c>
      <c r="R25" s="194" t="s">
        <v>55</v>
      </c>
    </row>
    <row r="26" spans="1:18" ht="11.25">
      <c r="A26" s="160">
        <v>1</v>
      </c>
      <c r="B26" s="207">
        <v>1</v>
      </c>
      <c r="C26" s="150">
        <v>2</v>
      </c>
      <c r="D26" s="151">
        <v>3</v>
      </c>
      <c r="E26" s="151">
        <v>4</v>
      </c>
      <c r="F26" s="151">
        <v>5</v>
      </c>
      <c r="G26" s="151">
        <v>6</v>
      </c>
      <c r="H26" s="151">
        <v>7</v>
      </c>
      <c r="I26" s="212">
        <v>8</v>
      </c>
      <c r="J26" s="152">
        <v>9</v>
      </c>
      <c r="K26" s="153">
        <v>10</v>
      </c>
      <c r="L26" s="189" t="s">
        <v>49</v>
      </c>
      <c r="M26" s="152" t="s">
        <v>50</v>
      </c>
      <c r="N26" s="152" t="s">
        <v>51</v>
      </c>
      <c r="O26" s="152" t="s">
        <v>52</v>
      </c>
      <c r="P26" s="152" t="s">
        <v>53</v>
      </c>
      <c r="Q26" s="161" t="s">
        <v>54</v>
      </c>
      <c r="R26" s="195">
        <v>17</v>
      </c>
    </row>
    <row r="27" spans="1:255" ht="19.5" customHeight="1">
      <c r="A27" s="206">
        <v>1</v>
      </c>
      <c r="B27" s="208"/>
      <c r="C27" s="182"/>
      <c r="D27" s="181"/>
      <c r="E27" s="181"/>
      <c r="F27" s="181"/>
      <c r="G27" s="181"/>
      <c r="H27" s="181"/>
      <c r="I27" s="213"/>
      <c r="J27" s="118"/>
      <c r="K27" s="119"/>
      <c r="L27" s="190"/>
      <c r="M27" s="109"/>
      <c r="N27" s="109"/>
      <c r="O27" s="109"/>
      <c r="P27" s="109"/>
      <c r="Q27" s="200"/>
      <c r="R27" s="196"/>
      <c r="S27" s="132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</row>
    <row r="28" spans="1:255" ht="19.5" customHeight="1">
      <c r="A28" s="204">
        <v>2</v>
      </c>
      <c r="B28" s="209"/>
      <c r="C28" s="183"/>
      <c r="D28" s="140"/>
      <c r="E28" s="140"/>
      <c r="F28" s="141"/>
      <c r="G28" s="140"/>
      <c r="H28" s="140"/>
      <c r="I28" s="215"/>
      <c r="J28" s="142"/>
      <c r="K28" s="143"/>
      <c r="L28" s="191"/>
      <c r="M28" s="144"/>
      <c r="N28" s="144"/>
      <c r="O28" s="144"/>
      <c r="P28" s="144"/>
      <c r="Q28" s="201"/>
      <c r="R28" s="197"/>
      <c r="S28" s="132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19" s="25" customFormat="1" ht="19.5" customHeight="1">
      <c r="A29" s="204"/>
      <c r="B29" s="210"/>
      <c r="C29" s="184"/>
      <c r="D29" s="139"/>
      <c r="E29" s="139"/>
      <c r="F29" s="139"/>
      <c r="G29" s="139"/>
      <c r="H29" s="139"/>
      <c r="I29" s="216"/>
      <c r="J29" s="107"/>
      <c r="K29" s="108"/>
      <c r="L29" s="192"/>
      <c r="M29" s="139"/>
      <c r="N29" s="139"/>
      <c r="O29" s="139"/>
      <c r="P29" s="139"/>
      <c r="Q29" s="202"/>
      <c r="R29" s="198"/>
      <c r="S29" s="134"/>
    </row>
    <row r="30" spans="1:19" s="25" customFormat="1" ht="21.75" customHeight="1">
      <c r="A30" s="266" t="s">
        <v>1</v>
      </c>
      <c r="B30" s="267"/>
      <c r="C30" s="169"/>
      <c r="D30" s="170"/>
      <c r="E30" s="170"/>
      <c r="F30" s="170"/>
      <c r="G30" s="170"/>
      <c r="H30" s="170"/>
      <c r="I30" s="170"/>
      <c r="J30" s="171"/>
      <c r="K30" s="193"/>
      <c r="L30" s="169"/>
      <c r="M30" s="170"/>
      <c r="N30" s="170"/>
      <c r="O30" s="170"/>
      <c r="P30" s="170"/>
      <c r="Q30" s="203"/>
      <c r="R30" s="199"/>
      <c r="S30" s="134"/>
    </row>
    <row r="31" spans="3:19" ht="21" customHeight="1">
      <c r="C31" s="136"/>
      <c r="D31" s="136"/>
      <c r="E31" s="136"/>
      <c r="F31" s="136"/>
      <c r="G31" s="136"/>
      <c r="H31" s="136"/>
      <c r="I31" s="116"/>
      <c r="L31" s="253"/>
      <c r="M31" s="254"/>
      <c r="N31" s="254"/>
      <c r="O31" s="254"/>
      <c r="P31" s="254"/>
      <c r="Q31" s="255"/>
      <c r="R31" s="117"/>
      <c r="S31" s="134"/>
    </row>
    <row r="34" spans="12:17" ht="33.75">
      <c r="L34" s="125" t="s">
        <v>6</v>
      </c>
      <c r="M34" s="126" t="s">
        <v>5</v>
      </c>
      <c r="N34" s="126" t="s">
        <v>29</v>
      </c>
      <c r="O34" s="126" t="s">
        <v>19</v>
      </c>
      <c r="P34" s="126" t="s">
        <v>20</v>
      </c>
      <c r="Q34" s="127" t="s">
        <v>16</v>
      </c>
    </row>
    <row r="35" spans="12:17" ht="35.25" customHeight="1">
      <c r="L35" s="122"/>
      <c r="M35" s="123"/>
      <c r="N35" s="123"/>
      <c r="O35" s="123"/>
      <c r="P35" s="123"/>
      <c r="Q35" s="124"/>
    </row>
  </sheetData>
  <sheetProtection/>
  <mergeCells count="27">
    <mergeCell ref="B1:S1"/>
    <mergeCell ref="K4:R4"/>
    <mergeCell ref="B6:B7"/>
    <mergeCell ref="C6:C7"/>
    <mergeCell ref="D6:D7"/>
    <mergeCell ref="E6:E7"/>
    <mergeCell ref="F6:F7"/>
    <mergeCell ref="G6:G7"/>
    <mergeCell ref="A30:B30"/>
    <mergeCell ref="L6:R6"/>
    <mergeCell ref="A14:B14"/>
    <mergeCell ref="L15:Q15"/>
    <mergeCell ref="A24:A25"/>
    <mergeCell ref="B24:B25"/>
    <mergeCell ref="C24:C25"/>
    <mergeCell ref="I6:I7"/>
    <mergeCell ref="A6:A7"/>
    <mergeCell ref="H6:H7"/>
    <mergeCell ref="L22:R22"/>
    <mergeCell ref="D24:D25"/>
    <mergeCell ref="L31:Q31"/>
    <mergeCell ref="F24:F25"/>
    <mergeCell ref="G24:G25"/>
    <mergeCell ref="H24:H25"/>
    <mergeCell ref="I24:I25"/>
    <mergeCell ref="L24:R24"/>
    <mergeCell ref="E24:E25"/>
  </mergeCells>
  <printOptions horizontalCentered="1" verticalCentered="1"/>
  <pageMargins left="0" right="0" top="0.35433070866141736" bottom="0" header="0.3937007874015748" footer="0"/>
  <pageSetup horizontalDpi="600" verticalDpi="600" orientation="landscape" paperSize="9" scale="70" r:id="rId3"/>
  <headerFooter alignWithMargins="0">
    <oddHeader>&amp;R&amp;12Załącznik nr 2.2 
do Zarządzenia Nr 0050/    /23
Prezydenta Miasta Tychy
z dnia     marca 2023 r.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TYCHY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Tychy</dc:creator>
  <cp:keywords/>
  <dc:description/>
  <cp:lastModifiedBy>ilukaszek</cp:lastModifiedBy>
  <cp:lastPrinted>2023-03-03T10:44:54Z</cp:lastPrinted>
  <dcterms:created xsi:type="dcterms:W3CDTF">2005-08-19T08:52:58Z</dcterms:created>
  <dcterms:modified xsi:type="dcterms:W3CDTF">2023-03-09T10:38:02Z</dcterms:modified>
  <cp:category/>
  <cp:version/>
  <cp:contentType/>
  <cp:contentStatus/>
</cp:coreProperties>
</file>