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00" activeTab="0"/>
  </bookViews>
  <sheets>
    <sheet name="Zał.2.1 ZPM 0050.61.23" sheetId="1" r:id="rId1"/>
    <sheet name="Kor.WF,K.zapas.spółek" sheetId="2" state="hidden" r:id="rId2"/>
  </sheets>
  <definedNames>
    <definedName name="_xlfn.SINGLE" hidden="1">#NAME?</definedName>
    <definedName name="_xlnm.Print_Area" localSheetId="1">#N/A</definedName>
  </definedNames>
  <calcPr fullCalcOnLoad="1"/>
</workbook>
</file>

<file path=xl/comments2.xml><?xml version="1.0" encoding="utf-8"?>
<comments xmlns="http://schemas.openxmlformats.org/spreadsheetml/2006/main">
  <authors>
    <author>jradziszewska</author>
  </authors>
  <commentList>
    <comment ref="R24" authorId="0">
      <text>
        <r>
          <rPr>
            <b/>
            <sz val="9"/>
            <rFont val="Tahoma"/>
            <family val="2"/>
          </rPr>
          <t>jradziszewska: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<sst xmlns="http://schemas.openxmlformats.org/spreadsheetml/2006/main" count="122" uniqueCount="71">
  <si>
    <t>Lp.</t>
  </si>
  <si>
    <t>Razem</t>
  </si>
  <si>
    <t>Przedsiębiorstwo Energetyki Cieplnej  Sp. z o.o.</t>
  </si>
  <si>
    <t>-</t>
  </si>
  <si>
    <t>Aktywa</t>
  </si>
  <si>
    <t>do wys.udziałów JST</t>
  </si>
  <si>
    <t>Pasywa</t>
  </si>
  <si>
    <t>Kapitał podstawowy</t>
  </si>
  <si>
    <t>Kapitał zapasowy</t>
  </si>
  <si>
    <t>Wynik roku bieżącego</t>
  </si>
  <si>
    <t>Wynik z lat ubiegłych</t>
  </si>
  <si>
    <t>Kapitał mniejszości</t>
  </si>
  <si>
    <t>Nazwa spółki</t>
  </si>
  <si>
    <t>Udziały Gminy</t>
  </si>
  <si>
    <t>Udział mniejsz.</t>
  </si>
  <si>
    <t>%</t>
  </si>
  <si>
    <t>Korekta (w oparciu o udział Gminy)</t>
  </si>
  <si>
    <t>do wys.udziałów mniejsz.</t>
  </si>
  <si>
    <t>zł</t>
  </si>
  <si>
    <t>Rejonowe Przedsiębiorstwo Wodociągów i Kanalizacji w Tychach S.A.</t>
  </si>
  <si>
    <t>Spółki zależne (50,01% - 99,99%)</t>
  </si>
  <si>
    <t>MPGOiEO "Master" Sp. z o.o.</t>
  </si>
  <si>
    <t>Kapitał z aktualizacji wyceny</t>
  </si>
  <si>
    <t>Korekta (w oparciu o udział mniejszości) - Pasywa</t>
  </si>
  <si>
    <t>Spółki zależne (50,01% - 100%)</t>
  </si>
  <si>
    <t>Wyłączenie w pozycji: "Długoterm.aktywa finans./Akcje i udziały"</t>
  </si>
  <si>
    <t>Wyłączenie w pozycji: "Fundusz jednostek"</t>
  </si>
  <si>
    <t>Spółki pow. 20% do 50,00%</t>
  </si>
  <si>
    <t>Spółki, w których Gmina posiada poniżej 50% a powyżej 20% akcji / udziałów</t>
  </si>
  <si>
    <t xml:space="preserve">3. Spółki z udziałem Gminy Tychy, które nie podlegają konsolidacji bilansu </t>
  </si>
  <si>
    <t>Kapitał rezerwowy</t>
  </si>
  <si>
    <t>Należne wpłaty na kapitał podstawowy</t>
  </si>
  <si>
    <t>11 (-3*10)</t>
  </si>
  <si>
    <t>12 (-4*10)</t>
  </si>
  <si>
    <t>13 (-5*10)</t>
  </si>
  <si>
    <t>14 (-6*10)</t>
  </si>
  <si>
    <t>15 (-7*10)</t>
  </si>
  <si>
    <t>16 (-8*10)</t>
  </si>
  <si>
    <t>Wyłaczenie w pozycji: "Akcje i udziały"</t>
  </si>
  <si>
    <t>Pozostałe udziały</t>
  </si>
  <si>
    <t>Razem kapitał + podstawowy</t>
  </si>
  <si>
    <t>Regionalne Centrum Gospodarki Wodno-Ściekowej S.A./Przedsiębiorstwo Komunikacji Miejskiej Sp. z o.o.</t>
  </si>
  <si>
    <t>Tyskie Linie Trolejbusowe Sp. z o.o. / Przedsiębiorstwo Komunikacji Miejskiej Sp. z o.o.</t>
  </si>
  <si>
    <t>Kapiał zapasowy</t>
  </si>
  <si>
    <t>11 (3*9)</t>
  </si>
  <si>
    <t>12 (4*9)</t>
  </si>
  <si>
    <t>13 (5*9)</t>
  </si>
  <si>
    <t>14 (6*9)</t>
  </si>
  <si>
    <t>15 (7*9)</t>
  </si>
  <si>
    <t>16 (8*9)</t>
  </si>
  <si>
    <t xml:space="preserve"> dodać do: Aktywa/Akcje i udziały, Pasywa/Wynik finansowy</t>
  </si>
  <si>
    <t xml:space="preserve"> zdjąć z poszczeg. Kapitałów, wyników finansowych pozycji i przenieść na kapitał mniejszości (pasywa)</t>
  </si>
  <si>
    <t>Udział mniejszości</t>
  </si>
  <si>
    <t>PKM -1499.999,90 - podwyższenie kapitału w spółce, brak wpisu do KRS do 31.12.2013 r., w UM Tychy na koncie 240. Do wyłączenia na kapitał mniejszości pozostaje 0,00 (1.499.999,90-1.499.999,90)</t>
  </si>
  <si>
    <t>kapitały w PKM razem</t>
  </si>
  <si>
    <t>Udziały Gminy i spółek powiązanych</t>
  </si>
  <si>
    <t>Spółki z udziałem Gmniy i spółek powiązanych w łącznej wysokości 100%</t>
  </si>
  <si>
    <t>Spółki z udziałem Gmniy i spółek powiązanych w łącznej wysokości od 50,01% do 99,99%</t>
  </si>
  <si>
    <t>Udziały spółki zależnej będących w posiadaniu innej spółki zależnej</t>
  </si>
  <si>
    <t>wg wartości nominalnej</t>
  </si>
  <si>
    <t>wg wartości nabycia</t>
  </si>
  <si>
    <t>różnica</t>
  </si>
  <si>
    <t>Wyłączenie w pozycji: "Długoterm.aktywa finans./Akcje i udziały", "Fundusz jednostek"</t>
  </si>
  <si>
    <t>Megrez Sp. z o.o.</t>
  </si>
  <si>
    <t>Kapitał z aktualizacji wyceny, Udziały (akcje) własne (wielkość ujemna)</t>
  </si>
  <si>
    <t>Konto 030 - Długoterminowe aktywa finansowe</t>
  </si>
  <si>
    <t>Przenesienie do pozycji: "Udziały w jednostkach wyceniane metodą praw własności"</t>
  </si>
  <si>
    <t>Arkusz korekt kapitałów spółek odpowiadającej udziałowi jednostki dominującej lub innych spółek objętych konsolidacją</t>
  </si>
  <si>
    <t>1. Spółki z udziałem Gminy Tychy, które podlegają konsolidacji bilansu metodą pełną.</t>
  </si>
  <si>
    <t>2. Spółki z udziałem Gminy Tychy, które podlegają konsolidacji bilansu metodą praw własności.</t>
  </si>
  <si>
    <t>Ogółem akcje/udziały Gminy Tychy w spółkach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</si>
</sst>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00"/>
    <numFmt numFmtId="168" formatCode="0.0"/>
    <numFmt numFmtId="169" formatCode="#,##0.00\ _z_ł"/>
    <numFmt numFmtId="170" formatCode="0.0%"/>
    <numFmt numFmtId="171" formatCode="#,##0.0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[$-415]d\ mmmm\ yyyy"/>
    <numFmt numFmtId="181" formatCode="#,##0.0000"/>
  </numFmts>
  <fonts count="6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1" fontId="0" fillId="0" borderId="0" xfId="55" applyNumberFormat="1" applyFill="1" applyBorder="1" applyAlignment="1">
      <alignment vertical="center"/>
    </xf>
    <xf numFmtId="10" fontId="0" fillId="0" borderId="0" xfId="55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1" fontId="4" fillId="0" borderId="0" xfId="55" applyNumberFormat="1" applyFont="1" applyFill="1" applyBorder="1" applyAlignment="1">
      <alignment vertical="center"/>
    </xf>
    <xf numFmtId="10" fontId="4" fillId="0" borderId="0" xfId="55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44" fontId="0" fillId="0" borderId="0" xfId="62" applyFill="1" applyBorder="1" applyAlignment="1">
      <alignment horizontal="center" vertical="center"/>
    </xf>
    <xf numFmtId="4" fontId="4" fillId="0" borderId="0" xfId="0" applyNumberFormat="1" applyFont="1" applyBorder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 wrapText="1"/>
    </xf>
    <xf numFmtId="0" fontId="3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0" fillId="0" borderId="11" xfId="55" applyNumberFormat="1" applyFont="1" applyFill="1" applyBorder="1" applyAlignment="1">
      <alignment vertical="center"/>
    </xf>
    <xf numFmtId="9" fontId="1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10" fontId="3" fillId="0" borderId="11" xfId="55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0" fontId="3" fillId="0" borderId="19" xfId="55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0" fontId="3" fillId="0" borderId="22" xfId="55" applyNumberFormat="1" applyFont="1" applyFill="1" applyBorder="1" applyAlignment="1">
      <alignment vertical="center"/>
    </xf>
    <xf numFmtId="10" fontId="3" fillId="0" borderId="23" xfId="55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vertical="center" wrapText="1"/>
    </xf>
    <xf numFmtId="177" fontId="3" fillId="0" borderId="19" xfId="55" applyNumberFormat="1" applyFont="1" applyFill="1" applyBorder="1" applyAlignment="1">
      <alignment vertical="center"/>
    </xf>
    <xf numFmtId="177" fontId="3" fillId="0" borderId="11" xfId="55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4" fontId="4" fillId="34" borderId="28" xfId="0" applyNumberFormat="1" applyFont="1" applyFill="1" applyBorder="1" applyAlignment="1">
      <alignment vertical="center"/>
    </xf>
    <xf numFmtId="4" fontId="4" fillId="34" borderId="29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 wrapText="1"/>
    </xf>
    <xf numFmtId="10" fontId="3" fillId="0" borderId="12" xfId="55" applyNumberFormat="1" applyFont="1" applyFill="1" applyBorder="1" applyAlignment="1">
      <alignment vertical="center"/>
    </xf>
    <xf numFmtId="10" fontId="3" fillId="0" borderId="18" xfId="55" applyNumberFormat="1" applyFont="1" applyFill="1" applyBorder="1" applyAlignment="1">
      <alignment vertical="center"/>
    </xf>
    <xf numFmtId="4" fontId="12" fillId="34" borderId="16" xfId="0" applyNumberFormat="1" applyFont="1" applyFill="1" applyBorder="1" applyAlignment="1">
      <alignment vertical="center"/>
    </xf>
    <xf numFmtId="4" fontId="12" fillId="34" borderId="14" xfId="0" applyNumberFormat="1" applyFont="1" applyFill="1" applyBorder="1" applyAlignment="1">
      <alignment vertical="center"/>
    </xf>
    <xf numFmtId="4" fontId="12" fillId="34" borderId="14" xfId="0" applyNumberFormat="1" applyFont="1" applyFill="1" applyBorder="1" applyAlignment="1" quotePrefix="1">
      <alignment horizontal="center" vertical="center"/>
    </xf>
    <xf numFmtId="4" fontId="12" fillId="34" borderId="20" xfId="0" applyNumberFormat="1" applyFont="1" applyFill="1" applyBorder="1" applyAlignment="1" quotePrefix="1">
      <alignment horizontal="center" vertical="center"/>
    </xf>
    <xf numFmtId="4" fontId="12" fillId="34" borderId="13" xfId="0" applyNumberFormat="1" applyFont="1" applyFill="1" applyBorder="1" applyAlignment="1">
      <alignment vertical="center"/>
    </xf>
    <xf numFmtId="4" fontId="12" fillId="34" borderId="15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0" fontId="0" fillId="0" borderId="11" xfId="55" applyNumberForma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0" fontId="0" fillId="0" borderId="11" xfId="55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4" fontId="12" fillId="34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59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166" fontId="59" fillId="0" borderId="0" xfId="62" applyNumberFormat="1" applyFont="1" applyFill="1" applyBorder="1" applyAlignment="1">
      <alignment vertical="center"/>
    </xf>
    <xf numFmtId="4" fontId="59" fillId="0" borderId="0" xfId="0" applyNumberFormat="1" applyFont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0" fontId="3" fillId="0" borderId="26" xfId="55" applyNumberFormat="1" applyFont="1" applyFill="1" applyBorder="1" applyAlignment="1">
      <alignment vertical="center"/>
    </xf>
    <xf numFmtId="10" fontId="3" fillId="0" borderId="37" xfId="55" applyNumberFormat="1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" fontId="12" fillId="34" borderId="38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10" fontId="62" fillId="0" borderId="0" xfId="55" applyNumberFormat="1" applyFont="1" applyFill="1" applyBorder="1" applyAlignment="1">
      <alignment vertical="center" wrapText="1"/>
    </xf>
    <xf numFmtId="10" fontId="62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26" xfId="0" applyFont="1" applyFill="1" applyBorder="1" applyAlignment="1">
      <alignment vertical="center"/>
    </xf>
    <xf numFmtId="179" fontId="62" fillId="0" borderId="0" xfId="55" applyNumberFormat="1" applyFont="1" applyBorder="1" applyAlignment="1">
      <alignment vertical="center" wrapText="1"/>
    </xf>
    <xf numFmtId="0" fontId="61" fillId="0" borderId="11" xfId="0" applyFont="1" applyFill="1" applyBorder="1" applyAlignment="1">
      <alignment vertical="center"/>
    </xf>
    <xf numFmtId="4" fontId="63" fillId="0" borderId="0" xfId="0" applyNumberFormat="1" applyFont="1" applyBorder="1" applyAlignment="1" quotePrefix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24" xfId="55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4" fontId="3" fillId="0" borderId="30" xfId="55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3" borderId="36" xfId="0" applyNumberFormat="1" applyFont="1" applyFill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33" borderId="22" xfId="0" applyNumberFormat="1" applyFont="1" applyFill="1" applyBorder="1" applyAlignment="1">
      <alignment vertical="center"/>
    </xf>
    <xf numFmtId="4" fontId="3" fillId="0" borderId="34" xfId="55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33" borderId="43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4" fontId="3" fillId="0" borderId="30" xfId="0" applyNumberFormat="1" applyFont="1" applyBorder="1" applyAlignment="1">
      <alignment vertical="center"/>
    </xf>
    <xf numFmtId="4" fontId="3" fillId="0" borderId="33" xfId="55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" fontId="3" fillId="34" borderId="45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181" fontId="62" fillId="0" borderId="0" xfId="55" applyNumberFormat="1" applyFont="1" applyFill="1" applyBorder="1" applyAlignment="1">
      <alignment vertical="center"/>
    </xf>
    <xf numFmtId="4" fontId="61" fillId="0" borderId="11" xfId="55" applyNumberFormat="1" applyFont="1" applyFill="1" applyBorder="1" applyAlignment="1">
      <alignment vertical="center"/>
    </xf>
    <xf numFmtId="0" fontId="61" fillId="0" borderId="22" xfId="0" applyFont="1" applyFill="1" applyBorder="1" applyAlignment="1">
      <alignment vertical="center" wrapText="1"/>
    </xf>
    <xf numFmtId="4" fontId="61" fillId="0" borderId="22" xfId="55" applyNumberFormat="1" applyFont="1" applyFill="1" applyBorder="1" applyAlignment="1">
      <alignment vertical="center"/>
    </xf>
    <xf numFmtId="4" fontId="61" fillId="0" borderId="23" xfId="0" applyNumberFormat="1" applyFont="1" applyFill="1" applyBorder="1" applyAlignment="1">
      <alignment vertical="center"/>
    </xf>
    <xf numFmtId="4" fontId="64" fillId="0" borderId="22" xfId="0" applyNumberFormat="1" applyFont="1" applyFill="1" applyBorder="1" applyAlignment="1">
      <alignment vertical="center"/>
    </xf>
    <xf numFmtId="10" fontId="64" fillId="0" borderId="11" xfId="55" applyNumberFormat="1" applyFont="1" applyFill="1" applyBorder="1" applyAlignment="1">
      <alignment vertical="center"/>
    </xf>
    <xf numFmtId="10" fontId="64" fillId="0" borderId="22" xfId="55" applyNumberFormat="1" applyFont="1" applyFill="1" applyBorder="1" applyAlignment="1">
      <alignment vertical="center"/>
    </xf>
    <xf numFmtId="4" fontId="61" fillId="0" borderId="11" xfId="0" applyNumberFormat="1" applyFont="1" applyFill="1" applyBorder="1" applyAlignment="1">
      <alignment vertical="center"/>
    </xf>
    <xf numFmtId="4" fontId="65" fillId="0" borderId="11" xfId="55" applyNumberFormat="1" applyFont="1" applyFill="1" applyBorder="1" applyAlignment="1">
      <alignment vertical="center"/>
    </xf>
    <xf numFmtId="4" fontId="65" fillId="0" borderId="22" xfId="55" applyNumberFormat="1" applyFont="1" applyFill="1" applyBorder="1" applyAlignment="1">
      <alignment vertical="center"/>
    </xf>
    <xf numFmtId="4" fontId="5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4" fillId="0" borderId="11" xfId="0" applyNumberFormat="1" applyFont="1" applyFill="1" applyBorder="1" applyAlignment="1">
      <alignment vertical="center"/>
    </xf>
    <xf numFmtId="4" fontId="61" fillId="0" borderId="26" xfId="0" applyNumberFormat="1" applyFont="1" applyFill="1" applyBorder="1" applyAlignment="1">
      <alignment vertical="center"/>
    </xf>
    <xf numFmtId="4" fontId="60" fillId="0" borderId="26" xfId="0" applyNumberFormat="1" applyFont="1" applyFill="1" applyBorder="1" applyAlignment="1">
      <alignment vertical="center"/>
    </xf>
    <xf numFmtId="4" fontId="60" fillId="0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 wrapText="1"/>
    </xf>
    <xf numFmtId="4" fontId="65" fillId="0" borderId="11" xfId="56" applyNumberFormat="1" applyFont="1" applyFill="1" applyBorder="1" applyAlignment="1">
      <alignment vertical="center"/>
    </xf>
    <xf numFmtId="10" fontId="64" fillId="0" borderId="22" xfId="56" applyNumberFormat="1" applyFont="1" applyFill="1" applyBorder="1" applyAlignment="1">
      <alignment vertical="center"/>
    </xf>
    <xf numFmtId="4" fontId="61" fillId="0" borderId="11" xfId="56" applyNumberFormat="1" applyFont="1" applyFill="1" applyBorder="1" applyAlignment="1">
      <alignment vertical="center"/>
    </xf>
    <xf numFmtId="4" fontId="61" fillId="0" borderId="19" xfId="0" applyNumberFormat="1" applyFont="1" applyFill="1" applyBorder="1" applyAlignment="1">
      <alignment vertical="center"/>
    </xf>
    <xf numFmtId="10" fontId="64" fillId="0" borderId="11" xfId="56" applyNumberFormat="1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10" fontId="61" fillId="0" borderId="50" xfId="0" applyNumberFormat="1" applyFont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10" fontId="61" fillId="0" borderId="50" xfId="0" applyNumberFormat="1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10" fontId="61" fillId="0" borderId="52" xfId="0" applyNumberFormat="1" applyFont="1" applyFill="1" applyBorder="1" applyAlignment="1">
      <alignment horizontal="center" vertical="center"/>
    </xf>
    <xf numFmtId="4" fontId="4" fillId="34" borderId="53" xfId="0" applyNumberFormat="1" applyFont="1" applyFill="1" applyBorder="1" applyAlignment="1">
      <alignment vertical="center"/>
    </xf>
    <xf numFmtId="4" fontId="66" fillId="34" borderId="53" xfId="0" applyNumberFormat="1" applyFont="1" applyFill="1" applyBorder="1" applyAlignment="1">
      <alignment vertical="center"/>
    </xf>
    <xf numFmtId="4" fontId="4" fillId="34" borderId="53" xfId="0" applyNumberFormat="1" applyFont="1" applyFill="1" applyBorder="1" applyAlignment="1" quotePrefix="1">
      <alignment horizontal="center" vertical="center"/>
    </xf>
    <xf numFmtId="4" fontId="4" fillId="34" borderId="54" xfId="0" applyNumberFormat="1" applyFont="1" applyFill="1" applyBorder="1" applyAlignment="1" quotePrefix="1">
      <alignment horizontal="center" vertical="center"/>
    </xf>
    <xf numFmtId="4" fontId="0" fillId="0" borderId="48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4" fontId="0" fillId="0" borderId="54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4" fontId="0" fillId="0" borderId="50" xfId="0" applyNumberFormat="1" applyBorder="1" applyAlignment="1">
      <alignment vertical="center"/>
    </xf>
    <xf numFmtId="4" fontId="4" fillId="34" borderId="53" xfId="0" applyNumberFormat="1" applyFont="1" applyFill="1" applyBorder="1" applyAlignment="1">
      <alignment vertical="center"/>
    </xf>
    <xf numFmtId="4" fontId="4" fillId="34" borderId="53" xfId="0" applyNumberFormat="1" applyFont="1" applyFill="1" applyBorder="1" applyAlignment="1" quotePrefix="1">
      <alignment horizontal="center" vertical="center"/>
    </xf>
    <xf numFmtId="4" fontId="4" fillId="34" borderId="54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0" fontId="61" fillId="0" borderId="57" xfId="55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0" fontId="61" fillId="0" borderId="50" xfId="55" applyNumberFormat="1" applyFont="1" applyFill="1" applyBorder="1" applyAlignment="1">
      <alignment vertical="center"/>
    </xf>
    <xf numFmtId="4" fontId="63" fillId="34" borderId="53" xfId="0" applyNumberFormat="1" applyFont="1" applyFill="1" applyBorder="1" applyAlignment="1">
      <alignment vertical="center"/>
    </xf>
    <xf numFmtId="4" fontId="63" fillId="34" borderId="54" xfId="0" applyNumberFormat="1" applyFont="1" applyFill="1" applyBorder="1" applyAlignment="1" quotePrefix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4" fontId="61" fillId="0" borderId="60" xfId="0" applyNumberFormat="1" applyFont="1" applyFill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4" fontId="5" fillId="34" borderId="62" xfId="0" applyNumberFormat="1" applyFont="1" applyFill="1" applyBorder="1" applyAlignment="1">
      <alignment vertical="center"/>
    </xf>
    <xf numFmtId="4" fontId="5" fillId="34" borderId="61" xfId="0" applyNumberFormat="1" applyFont="1" applyFill="1" applyBorder="1" applyAlignment="1">
      <alignment vertical="center"/>
    </xf>
    <xf numFmtId="0" fontId="61" fillId="0" borderId="56" xfId="0" applyFont="1" applyBorder="1" applyAlignment="1">
      <alignment horizontal="center" vertical="center"/>
    </xf>
    <xf numFmtId="0" fontId="61" fillId="0" borderId="26" xfId="0" applyFont="1" applyFill="1" applyBorder="1" applyAlignment="1">
      <alignment vertical="center" wrapText="1"/>
    </xf>
    <xf numFmtId="4" fontId="64" fillId="0" borderId="26" xfId="0" applyNumberFormat="1" applyFont="1" applyFill="1" applyBorder="1" applyAlignment="1">
      <alignment vertical="center"/>
    </xf>
    <xf numFmtId="4" fontId="65" fillId="0" borderId="26" xfId="55" applyNumberFormat="1" applyFont="1" applyFill="1" applyBorder="1" applyAlignment="1">
      <alignment vertical="center"/>
    </xf>
    <xf numFmtId="10" fontId="64" fillId="0" borderId="26" xfId="55" applyNumberFormat="1" applyFont="1" applyFill="1" applyBorder="1" applyAlignment="1">
      <alignment vertical="center"/>
    </xf>
    <xf numFmtId="4" fontId="61" fillId="0" borderId="26" xfId="55" applyNumberFormat="1" applyFont="1" applyFill="1" applyBorder="1" applyAlignment="1">
      <alignment vertical="center"/>
    </xf>
    <xf numFmtId="4" fontId="61" fillId="0" borderId="63" xfId="0" applyNumberFormat="1" applyFont="1" applyFill="1" applyBorder="1" applyAlignment="1">
      <alignment vertical="center"/>
    </xf>
    <xf numFmtId="10" fontId="61" fillId="0" borderId="57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10" fontId="61" fillId="0" borderId="26" xfId="55" applyNumberFormat="1" applyFont="1" applyFill="1" applyBorder="1" applyAlignment="1">
      <alignment vertical="center"/>
    </xf>
    <xf numFmtId="4" fontId="61" fillId="0" borderId="26" xfId="0" applyNumberFormat="1" applyFont="1" applyBorder="1" applyAlignment="1">
      <alignment vertical="center"/>
    </xf>
    <xf numFmtId="4" fontId="61" fillId="0" borderId="57" xfId="0" applyNumberFormat="1" applyFont="1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1" fillId="0" borderId="11" xfId="0" applyFont="1" applyFill="1" applyBorder="1" applyAlignment="1">
      <alignment vertical="center" wrapText="1"/>
    </xf>
    <xf numFmtId="0" fontId="14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3" fillId="34" borderId="70" xfId="0" applyFont="1" applyFill="1" applyBorder="1" applyAlignment="1">
      <alignment horizontal="center" vertical="center"/>
    </xf>
    <xf numFmtId="0" fontId="63" fillId="34" borderId="53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 wrapText="1"/>
    </xf>
    <xf numFmtId="0" fontId="4" fillId="34" borderId="7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4" fontId="0" fillId="0" borderId="80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12" fillId="0" borderId="81" xfId="0" applyNumberFormat="1" applyFont="1" applyBorder="1" applyAlignment="1">
      <alignment horizontal="center" vertical="center"/>
    </xf>
    <xf numFmtId="4" fontId="12" fillId="0" borderId="82" xfId="0" applyNumberFormat="1" applyFont="1" applyBorder="1" applyAlignment="1">
      <alignment horizontal="center" vertical="center"/>
    </xf>
    <xf numFmtId="4" fontId="12" fillId="0" borderId="8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33" borderId="8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9" fillId="0" borderId="8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4"/>
  <sheetViews>
    <sheetView tabSelected="1" zoomScale="85" zoomScaleNormal="85" zoomScaleSheetLayoutView="75" workbookViewId="0" topLeftCell="A1">
      <selection activeCell="B48" sqref="B48"/>
    </sheetView>
  </sheetViews>
  <sheetFormatPr defaultColWidth="9.140625" defaultRowHeight="12.75"/>
  <cols>
    <col min="1" max="1" width="4.140625" style="1" bestFit="1" customWidth="1"/>
    <col min="2" max="2" width="49.421875" style="2" customWidth="1"/>
    <col min="3" max="3" width="23.00390625" style="2" customWidth="1"/>
    <col min="4" max="4" width="19.140625" style="2" customWidth="1"/>
    <col min="5" max="5" width="13.8515625" style="2" customWidth="1"/>
    <col min="6" max="6" width="21.00390625" style="2" customWidth="1"/>
    <col min="7" max="7" width="23.421875" style="2" customWidth="1"/>
    <col min="8" max="8" width="21.28125" style="2" customWidth="1"/>
    <col min="9" max="9" width="25.00390625" style="2" customWidth="1"/>
    <col min="10" max="10" width="10.00390625" style="2" customWidth="1"/>
    <col min="11" max="16384" width="9.140625" style="2" customWidth="1"/>
  </cols>
  <sheetData>
    <row r="1" spans="1:10" ht="15">
      <c r="A1" s="276" t="s">
        <v>67</v>
      </c>
      <c r="B1" s="276"/>
      <c r="C1" s="276"/>
      <c r="D1" s="276"/>
      <c r="E1" s="276"/>
      <c r="F1" s="276"/>
      <c r="G1" s="276"/>
      <c r="H1" s="276"/>
      <c r="I1" s="276"/>
      <c r="J1" s="276"/>
    </row>
    <row r="3" ht="15">
      <c r="A3" s="28" t="s">
        <v>68</v>
      </c>
    </row>
    <row r="4" spans="1:9" ht="15.75" customHeight="1">
      <c r="A4" s="7"/>
      <c r="B4" s="1"/>
      <c r="C4" s="1"/>
      <c r="D4" s="1"/>
      <c r="E4" s="1"/>
      <c r="F4" s="1"/>
      <c r="G4" s="1"/>
      <c r="H4" s="1"/>
      <c r="I4" s="1"/>
    </row>
    <row r="5" spans="1:9" ht="15.75" customHeight="1">
      <c r="A5" s="7"/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91" t="s">
        <v>24</v>
      </c>
      <c r="B6" s="91"/>
      <c r="C6" s="91"/>
      <c r="D6" s="91"/>
      <c r="E6" s="91"/>
      <c r="F6" s="231" t="s">
        <v>4</v>
      </c>
      <c r="G6" s="189" t="s">
        <v>6</v>
      </c>
      <c r="H6" s="188" t="s">
        <v>6</v>
      </c>
      <c r="I6" s="240" t="s">
        <v>52</v>
      </c>
    </row>
    <row r="7" spans="1:9" ht="16.5" customHeight="1">
      <c r="A7" s="91"/>
      <c r="B7" s="91"/>
      <c r="C7" s="91"/>
      <c r="D7" s="91"/>
      <c r="E7" s="91"/>
      <c r="F7" s="232" t="s">
        <v>5</v>
      </c>
      <c r="G7" s="37">
        <v>1</v>
      </c>
      <c r="H7" s="68" t="s">
        <v>17</v>
      </c>
      <c r="I7" s="241"/>
    </row>
    <row r="8" spans="1:9" s="8" customFormat="1" ht="15" customHeight="1">
      <c r="A8" s="252" t="s">
        <v>0</v>
      </c>
      <c r="B8" s="245" t="s">
        <v>12</v>
      </c>
      <c r="C8" s="245" t="s">
        <v>7</v>
      </c>
      <c r="D8" s="233" t="s">
        <v>55</v>
      </c>
      <c r="E8" s="234"/>
      <c r="F8" s="277" t="s">
        <v>25</v>
      </c>
      <c r="G8" s="277" t="s">
        <v>26</v>
      </c>
      <c r="H8" s="279" t="s">
        <v>11</v>
      </c>
      <c r="I8" s="241"/>
    </row>
    <row r="9" spans="1:9" s="8" customFormat="1" ht="21" customHeight="1">
      <c r="A9" s="253"/>
      <c r="B9" s="251"/>
      <c r="C9" s="251"/>
      <c r="D9" s="229" t="s">
        <v>18</v>
      </c>
      <c r="E9" s="230" t="s">
        <v>15</v>
      </c>
      <c r="F9" s="278"/>
      <c r="G9" s="278"/>
      <c r="H9" s="280"/>
      <c r="I9" s="242"/>
    </row>
    <row r="10" spans="1:9" s="108" customFormat="1" ht="19.5" customHeight="1">
      <c r="A10" s="221"/>
      <c r="B10" s="222"/>
      <c r="C10" s="223"/>
      <c r="D10" s="224"/>
      <c r="E10" s="225"/>
      <c r="F10" s="226"/>
      <c r="G10" s="226"/>
      <c r="H10" s="227"/>
      <c r="I10" s="228"/>
    </row>
    <row r="11" spans="1:9" s="120" customFormat="1" ht="19.5" customHeight="1">
      <c r="A11" s="190"/>
      <c r="B11" s="182"/>
      <c r="C11" s="178"/>
      <c r="D11" s="173"/>
      <c r="E11" s="170"/>
      <c r="F11" s="165"/>
      <c r="G11" s="165"/>
      <c r="H11" s="168"/>
      <c r="I11" s="191"/>
    </row>
    <row r="12" spans="1:9" s="120" customFormat="1" ht="19.5" customHeight="1">
      <c r="A12" s="192"/>
      <c r="B12" s="166"/>
      <c r="C12" s="169"/>
      <c r="D12" s="174"/>
      <c r="E12" s="171"/>
      <c r="F12" s="167"/>
      <c r="G12" s="167"/>
      <c r="H12" s="168"/>
      <c r="I12" s="193"/>
    </row>
    <row r="13" spans="1:9" s="120" customFormat="1" ht="19.5" customHeight="1" hidden="1">
      <c r="A13" s="192"/>
      <c r="B13" s="166"/>
      <c r="C13" s="169"/>
      <c r="D13" s="183"/>
      <c r="E13" s="184"/>
      <c r="F13" s="185"/>
      <c r="G13" s="185"/>
      <c r="H13" s="186"/>
      <c r="I13" s="193"/>
    </row>
    <row r="14" spans="1:9" s="120" customFormat="1" ht="19.5" customHeight="1" hidden="1" thickBot="1">
      <c r="A14" s="194"/>
      <c r="B14" s="182"/>
      <c r="C14" s="178"/>
      <c r="D14" s="183"/>
      <c r="E14" s="187"/>
      <c r="F14" s="185"/>
      <c r="G14" s="185"/>
      <c r="H14" s="186"/>
      <c r="I14" s="193"/>
    </row>
    <row r="15" spans="1:9" s="120" customFormat="1" ht="19.5" customHeight="1" hidden="1" thickBot="1">
      <c r="A15" s="194"/>
      <c r="B15" s="182"/>
      <c r="C15" s="178"/>
      <c r="D15" s="173"/>
      <c r="E15" s="170"/>
      <c r="F15" s="165"/>
      <c r="G15" s="165"/>
      <c r="H15" s="186"/>
      <c r="I15" s="193"/>
    </row>
    <row r="16" spans="1:9" s="120" customFormat="1" ht="19.5" customHeight="1" hidden="1" thickBot="1">
      <c r="A16" s="194"/>
      <c r="B16" s="182"/>
      <c r="C16" s="178"/>
      <c r="D16" s="173"/>
      <c r="E16" s="170"/>
      <c r="F16" s="165"/>
      <c r="G16" s="165"/>
      <c r="H16" s="186"/>
      <c r="I16" s="193"/>
    </row>
    <row r="17" spans="1:9" s="120" customFormat="1" ht="19.5" customHeight="1" hidden="1" thickBot="1">
      <c r="A17" s="194"/>
      <c r="B17" s="182"/>
      <c r="C17" s="178"/>
      <c r="D17" s="173"/>
      <c r="E17" s="170"/>
      <c r="F17" s="165"/>
      <c r="G17" s="165"/>
      <c r="H17" s="186"/>
      <c r="I17" s="193"/>
    </row>
    <row r="18" spans="1:9" s="120" customFormat="1" ht="19.5" customHeight="1" hidden="1" thickBot="1">
      <c r="A18" s="194"/>
      <c r="B18" s="182"/>
      <c r="C18" s="178"/>
      <c r="D18" s="173"/>
      <c r="E18" s="170"/>
      <c r="F18" s="165"/>
      <c r="G18" s="165"/>
      <c r="H18" s="186"/>
      <c r="I18" s="195"/>
    </row>
    <row r="19" spans="1:9" s="1" customFormat="1" ht="19.5" customHeight="1">
      <c r="A19" s="247" t="s">
        <v>1</v>
      </c>
      <c r="B19" s="248"/>
      <c r="C19" s="196"/>
      <c r="D19" s="197"/>
      <c r="E19" s="198"/>
      <c r="F19" s="196"/>
      <c r="G19" s="196"/>
      <c r="H19" s="196"/>
      <c r="I19" s="199"/>
    </row>
    <row r="20" spans="1:9" s="1" customFormat="1" ht="19.5" customHeight="1">
      <c r="A20" s="249" t="s">
        <v>56</v>
      </c>
      <c r="B20" s="250"/>
      <c r="C20" s="250"/>
      <c r="D20" s="250"/>
      <c r="E20" s="250"/>
      <c r="F20" s="200"/>
      <c r="G20" s="200"/>
      <c r="H20" s="201"/>
      <c r="I20" s="107"/>
    </row>
    <row r="21" spans="1:9" s="1" customFormat="1" ht="19.5" customHeight="1">
      <c r="A21" s="284" t="s">
        <v>57</v>
      </c>
      <c r="B21" s="285"/>
      <c r="C21" s="285"/>
      <c r="D21" s="285"/>
      <c r="E21" s="285"/>
      <c r="F21" s="202"/>
      <c r="G21" s="202"/>
      <c r="H21" s="203"/>
      <c r="I21" s="107"/>
    </row>
    <row r="22" spans="1:9" s="1" customFormat="1" ht="19.5" customHeight="1">
      <c r="A22" s="66"/>
      <c r="B22" s="176"/>
      <c r="C22" s="177"/>
      <c r="D22" s="66"/>
      <c r="E22" s="66"/>
      <c r="F22" s="66"/>
      <c r="G22" s="109"/>
      <c r="H22" s="109"/>
      <c r="I22" s="109"/>
    </row>
    <row r="23" spans="1:9" s="1" customFormat="1" ht="12.75" hidden="1">
      <c r="A23" s="27" t="s">
        <v>58</v>
      </c>
      <c r="B23" s="20"/>
      <c r="C23" s="20"/>
      <c r="D23" s="20"/>
      <c r="E23" s="20"/>
      <c r="F23" s="20"/>
      <c r="G23" s="243" t="s">
        <v>59</v>
      </c>
      <c r="H23" s="286" t="s">
        <v>60</v>
      </c>
      <c r="I23" s="78" t="s">
        <v>61</v>
      </c>
    </row>
    <row r="24" spans="1:9" s="1" customFormat="1" ht="33.75" hidden="1">
      <c r="A24" s="27"/>
      <c r="B24" s="20"/>
      <c r="C24" s="20"/>
      <c r="D24" s="20"/>
      <c r="E24" s="20"/>
      <c r="F24" s="20"/>
      <c r="G24" s="244"/>
      <c r="H24" s="287"/>
      <c r="I24" s="71" t="s">
        <v>62</v>
      </c>
    </row>
    <row r="25" spans="1:10" ht="20.25" customHeight="1" hidden="1">
      <c r="A25" s="79">
        <v>1</v>
      </c>
      <c r="B25" s="254" t="s">
        <v>41</v>
      </c>
      <c r="C25" s="255"/>
      <c r="D25" s="255"/>
      <c r="E25" s="255"/>
      <c r="F25" s="256"/>
      <c r="G25" s="39"/>
      <c r="H25" s="39"/>
      <c r="I25" s="67">
        <f>G25-H25</f>
        <v>0</v>
      </c>
      <c r="J25" s="3"/>
    </row>
    <row r="26" spans="1:10" ht="20.25" customHeight="1" hidden="1">
      <c r="A26" s="74">
        <v>2</v>
      </c>
      <c r="B26" s="273" t="s">
        <v>42</v>
      </c>
      <c r="C26" s="274"/>
      <c r="D26" s="274"/>
      <c r="E26" s="274"/>
      <c r="F26" s="275"/>
      <c r="G26" s="75"/>
      <c r="H26" s="75"/>
      <c r="I26" s="76">
        <f>G26-H26</f>
        <v>0</v>
      </c>
      <c r="J26" s="3"/>
    </row>
    <row r="27" spans="1:9" ht="20.25" customHeight="1" hidden="1" thickBot="1">
      <c r="A27" s="281" t="s">
        <v>1</v>
      </c>
      <c r="B27" s="282"/>
      <c r="C27" s="282"/>
      <c r="D27" s="282"/>
      <c r="E27" s="282"/>
      <c r="F27" s="283"/>
      <c r="G27" s="72">
        <f>SUM(G25:G26)</f>
        <v>0</v>
      </c>
      <c r="H27" s="72">
        <f>SUM(H25:H26)</f>
        <v>0</v>
      </c>
      <c r="I27" s="73">
        <f>SUM(I25:I26)</f>
        <v>0</v>
      </c>
    </row>
    <row r="28" spans="1:6" ht="12.75">
      <c r="A28" s="10"/>
      <c r="B28" s="11"/>
      <c r="C28" s="175"/>
      <c r="D28" s="13"/>
      <c r="E28" s="14"/>
      <c r="F28" s="14"/>
    </row>
    <row r="29" spans="1:9" ht="12.75">
      <c r="A29" s="10"/>
      <c r="B29" s="11"/>
      <c r="C29" s="12"/>
      <c r="D29" s="13"/>
      <c r="E29" s="14"/>
      <c r="F29" s="14"/>
      <c r="G29" s="24"/>
      <c r="H29" s="15"/>
      <c r="I29" s="16"/>
    </row>
    <row r="30" spans="1:9" ht="15">
      <c r="A30" s="28" t="s">
        <v>69</v>
      </c>
      <c r="B30" s="17"/>
      <c r="D30" s="18"/>
      <c r="E30" s="19"/>
      <c r="F30" s="19"/>
      <c r="G30" s="19"/>
      <c r="H30" s="20"/>
      <c r="I30" s="21"/>
    </row>
    <row r="31" spans="1:9" ht="15">
      <c r="A31" s="28"/>
      <c r="B31" s="17"/>
      <c r="D31" s="18"/>
      <c r="E31" s="19"/>
      <c r="F31" s="19"/>
      <c r="G31" s="19"/>
      <c r="H31" s="20"/>
      <c r="I31" s="21"/>
    </row>
    <row r="32" spans="1:9" ht="12.75">
      <c r="A32" s="91" t="s">
        <v>28</v>
      </c>
      <c r="B32" s="9"/>
      <c r="C32" s="9"/>
      <c r="D32" s="9"/>
      <c r="E32" s="9"/>
      <c r="F32" s="92"/>
      <c r="G32" s="257" t="s">
        <v>4</v>
      </c>
      <c r="H32" s="258"/>
      <c r="I32" s="100"/>
    </row>
    <row r="33" spans="1:9" ht="12.75">
      <c r="A33" s="9"/>
      <c r="B33" s="9"/>
      <c r="C33" s="9"/>
      <c r="D33" s="9"/>
      <c r="E33" s="9"/>
      <c r="F33" s="92"/>
      <c r="G33" s="271" t="s">
        <v>5</v>
      </c>
      <c r="H33" s="272"/>
      <c r="I33" s="100"/>
    </row>
    <row r="34" spans="1:10" s="6" customFormat="1" ht="16.5" customHeight="1">
      <c r="A34" s="252" t="s">
        <v>0</v>
      </c>
      <c r="B34" s="245" t="s">
        <v>12</v>
      </c>
      <c r="C34" s="245"/>
      <c r="D34" s="245" t="s">
        <v>7</v>
      </c>
      <c r="E34" s="245" t="s">
        <v>13</v>
      </c>
      <c r="F34" s="245"/>
      <c r="G34" s="262" t="s">
        <v>38</v>
      </c>
      <c r="H34" s="260" t="s">
        <v>66</v>
      </c>
      <c r="I34" s="100"/>
      <c r="J34" s="23"/>
    </row>
    <row r="35" spans="1:10" s="6" customFormat="1" ht="13.5" customHeight="1">
      <c r="A35" s="253"/>
      <c r="B35" s="246"/>
      <c r="C35" s="246"/>
      <c r="D35" s="251"/>
      <c r="E35" s="229" t="s">
        <v>18</v>
      </c>
      <c r="F35" s="229" t="s">
        <v>15</v>
      </c>
      <c r="G35" s="263"/>
      <c r="H35" s="261"/>
      <c r="I35" s="100"/>
      <c r="J35" s="23"/>
    </row>
    <row r="36" spans="1:10" s="123" customFormat="1" ht="19.5" customHeight="1">
      <c r="A36" s="236"/>
      <c r="B36" s="266"/>
      <c r="C36" s="266"/>
      <c r="D36" s="223"/>
      <c r="E36" s="224"/>
      <c r="F36" s="237"/>
      <c r="G36" s="238"/>
      <c r="H36" s="239"/>
      <c r="I36" s="121"/>
      <c r="J36" s="122"/>
    </row>
    <row r="37" spans="1:9" ht="20.25" customHeight="1">
      <c r="A37" s="204"/>
      <c r="B37" s="259"/>
      <c r="C37" s="259"/>
      <c r="D37" s="94"/>
      <c r="E37" s="36"/>
      <c r="F37" s="93"/>
      <c r="G37" s="95"/>
      <c r="H37" s="205"/>
      <c r="I37" s="53"/>
    </row>
    <row r="38" spans="1:9" ht="20.25" customHeight="1" hidden="1">
      <c r="A38" s="204"/>
      <c r="B38" s="259"/>
      <c r="C38" s="259"/>
      <c r="D38" s="94"/>
      <c r="E38" s="36"/>
      <c r="F38" s="93"/>
      <c r="G38" s="95"/>
      <c r="H38" s="205"/>
      <c r="I38" s="53"/>
    </row>
    <row r="39" spans="1:9" ht="20.25" customHeight="1" hidden="1">
      <c r="A39" s="204"/>
      <c r="B39" s="259"/>
      <c r="C39" s="259"/>
      <c r="D39" s="94"/>
      <c r="E39" s="36"/>
      <c r="F39" s="93"/>
      <c r="G39" s="95"/>
      <c r="H39" s="205"/>
      <c r="I39" s="53"/>
    </row>
    <row r="40" spans="1:9" ht="20.25" customHeight="1">
      <c r="A40" s="267" t="s">
        <v>1</v>
      </c>
      <c r="B40" s="268"/>
      <c r="C40" s="268"/>
      <c r="D40" s="196"/>
      <c r="E40" s="206"/>
      <c r="F40" s="207"/>
      <c r="G40" s="206"/>
      <c r="H40" s="208"/>
      <c r="I40" s="89"/>
    </row>
    <row r="41" spans="1:9" ht="20.25" customHeight="1">
      <c r="A41" s="26"/>
      <c r="B41" s="9"/>
      <c r="C41" s="27"/>
      <c r="D41" s="20"/>
      <c r="E41" s="22"/>
      <c r="F41" s="22"/>
      <c r="G41" s="25"/>
      <c r="H41" s="25"/>
      <c r="I41" s="90"/>
    </row>
    <row r="42" spans="1:9" ht="15">
      <c r="A42" s="269" t="s">
        <v>29</v>
      </c>
      <c r="B42" s="269"/>
      <c r="C42" s="269"/>
      <c r="D42" s="269"/>
      <c r="E42" s="269"/>
      <c r="F42" s="60"/>
      <c r="G42" s="25"/>
      <c r="H42" s="25"/>
      <c r="I42" s="25"/>
    </row>
    <row r="43" spans="1:9" ht="15">
      <c r="A43" s="269"/>
      <c r="B43" s="269"/>
      <c r="C43" s="269"/>
      <c r="D43" s="269"/>
      <c r="E43" s="269"/>
      <c r="F43" s="60"/>
      <c r="I43" s="4"/>
    </row>
    <row r="44" spans="1:9" ht="12.75">
      <c r="A44" s="252" t="s">
        <v>0</v>
      </c>
      <c r="B44" s="245" t="s">
        <v>12</v>
      </c>
      <c r="C44" s="245" t="s">
        <v>7</v>
      </c>
      <c r="D44" s="245" t="s">
        <v>13</v>
      </c>
      <c r="E44" s="270"/>
      <c r="F44" s="69"/>
      <c r="I44" s="4"/>
    </row>
    <row r="45" spans="1:9" ht="12.75">
      <c r="A45" s="253"/>
      <c r="B45" s="251"/>
      <c r="C45" s="251"/>
      <c r="D45" s="229" t="s">
        <v>18</v>
      </c>
      <c r="E45" s="235" t="s">
        <v>15</v>
      </c>
      <c r="F45" s="70"/>
      <c r="G45" s="14"/>
      <c r="I45" s="4"/>
    </row>
    <row r="46" spans="1:7" s="123" customFormat="1" ht="20.25" customHeight="1">
      <c r="A46" s="209"/>
      <c r="B46" s="124"/>
      <c r="C46" s="179"/>
      <c r="D46" s="180"/>
      <c r="E46" s="210"/>
      <c r="F46" s="164"/>
      <c r="G46" s="125"/>
    </row>
    <row r="47" spans="1:7" s="123" customFormat="1" ht="20.25" customHeight="1">
      <c r="A47" s="211"/>
      <c r="B47" s="126"/>
      <c r="C47" s="172"/>
      <c r="D47" s="181"/>
      <c r="E47" s="212"/>
      <c r="F47" s="164"/>
      <c r="G47" s="125"/>
    </row>
    <row r="48" spans="1:7" s="123" customFormat="1" ht="20.25" customHeight="1">
      <c r="A48" s="211"/>
      <c r="B48" s="126"/>
      <c r="C48" s="172"/>
      <c r="D48" s="181"/>
      <c r="E48" s="212"/>
      <c r="F48" s="164"/>
      <c r="G48" s="125"/>
    </row>
    <row r="49" spans="1:7" s="123" customFormat="1" ht="20.25" customHeight="1" hidden="1">
      <c r="A49" s="211"/>
      <c r="B49" s="126"/>
      <c r="C49" s="172"/>
      <c r="D49" s="181"/>
      <c r="E49" s="212"/>
      <c r="F49" s="164"/>
      <c r="G49" s="125"/>
    </row>
    <row r="50" spans="1:6" s="123" customFormat="1" ht="21" customHeight="1">
      <c r="A50" s="264" t="s">
        <v>1</v>
      </c>
      <c r="B50" s="265"/>
      <c r="C50" s="213"/>
      <c r="D50" s="197"/>
      <c r="E50" s="214"/>
      <c r="F50" s="127"/>
    </row>
    <row r="51" spans="3:4" ht="12.75">
      <c r="C51" s="5"/>
      <c r="D51" s="5"/>
    </row>
    <row r="52" spans="1:4" ht="19.5" customHeight="1" thickBot="1">
      <c r="A52" s="218" t="s">
        <v>70</v>
      </c>
      <c r="B52" s="220"/>
      <c r="C52" s="219"/>
      <c r="D52" s="110"/>
    </row>
    <row r="53" spans="1:3" ht="23.25" customHeight="1">
      <c r="A53" s="215" t="s">
        <v>65</v>
      </c>
      <c r="B53" s="216"/>
      <c r="C53" s="217"/>
    </row>
    <row r="54" ht="12.75">
      <c r="C54" s="110"/>
    </row>
  </sheetData>
  <sheetProtection/>
  <mergeCells count="35">
    <mergeCell ref="B26:F26"/>
    <mergeCell ref="A1:J1"/>
    <mergeCell ref="G8:G9"/>
    <mergeCell ref="C8:C9"/>
    <mergeCell ref="H8:H9"/>
    <mergeCell ref="A27:F27"/>
    <mergeCell ref="A21:E21"/>
    <mergeCell ref="H23:H24"/>
    <mergeCell ref="F8:F9"/>
    <mergeCell ref="A50:B50"/>
    <mergeCell ref="B36:C36"/>
    <mergeCell ref="A40:C40"/>
    <mergeCell ref="D34:D35"/>
    <mergeCell ref="A42:E43"/>
    <mergeCell ref="E34:F34"/>
    <mergeCell ref="B39:C39"/>
    <mergeCell ref="B44:B45"/>
    <mergeCell ref="A34:A35"/>
    <mergeCell ref="D44:E44"/>
    <mergeCell ref="A44:A45"/>
    <mergeCell ref="C44:C45"/>
    <mergeCell ref="B37:C37"/>
    <mergeCell ref="B38:C38"/>
    <mergeCell ref="H34:H35"/>
    <mergeCell ref="G34:G35"/>
    <mergeCell ref="I6:I9"/>
    <mergeCell ref="G23:G24"/>
    <mergeCell ref="B34:C35"/>
    <mergeCell ref="A19:B19"/>
    <mergeCell ref="A20:E20"/>
    <mergeCell ref="B8:B9"/>
    <mergeCell ref="A8:A9"/>
    <mergeCell ref="B25:F25"/>
    <mergeCell ref="G32:H32"/>
    <mergeCell ref="G33:H33"/>
  </mergeCells>
  <printOptions horizontalCentered="1"/>
  <pageMargins left="0" right="0" top="0.984251968503937" bottom="0.1968503937007874" header="0.31496062992125984" footer="0.1968503937007874"/>
  <pageSetup horizontalDpi="600" verticalDpi="600" orientation="landscape" paperSize="9" scale="70" r:id="rId1"/>
  <headerFooter alignWithMargins="0">
    <oddHeader>&amp;C&amp;"Times New Roman,Pogrubiona kursywa"&amp;11
&amp;R&amp;12Załącznik nr 2.1 
do Zarządzenia Nr 0050/    /23
Prezydenta Miasta Tychy
z dnia     marca 2023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1"/>
  <sheetViews>
    <sheetView zoomScalePageLayoutView="0" workbookViewId="0" topLeftCell="E1">
      <selection activeCell="E38" sqref="E38"/>
    </sheetView>
  </sheetViews>
  <sheetFormatPr defaultColWidth="9.140625" defaultRowHeight="12.75"/>
  <cols>
    <col min="1" max="1" width="3.57421875" style="59" customWidth="1"/>
    <col min="2" max="2" width="20.57421875" style="59" customWidth="1"/>
    <col min="3" max="3" width="10.8515625" style="59" customWidth="1"/>
    <col min="4" max="4" width="11.140625" style="59" customWidth="1"/>
    <col min="5" max="5" width="11.00390625" style="59" customWidth="1"/>
    <col min="6" max="6" width="10.8515625" style="59" customWidth="1"/>
    <col min="7" max="7" width="9.140625" style="59" customWidth="1"/>
    <col min="8" max="8" width="10.7109375" style="59" customWidth="1"/>
    <col min="9" max="9" width="12.421875" style="59" customWidth="1"/>
    <col min="10" max="10" width="9.7109375" style="59" customWidth="1"/>
    <col min="11" max="11" width="8.8515625" style="59" customWidth="1"/>
    <col min="12" max="12" width="11.00390625" style="59" customWidth="1"/>
    <col min="13" max="13" width="11.140625" style="59" customWidth="1"/>
    <col min="14" max="14" width="11.7109375" style="59" customWidth="1"/>
    <col min="15" max="15" width="11.00390625" style="59" customWidth="1"/>
    <col min="16" max="16" width="9.57421875" style="59" customWidth="1"/>
    <col min="17" max="18" width="11.421875" style="59" customWidth="1"/>
    <col min="19" max="19" width="8.421875" style="59" customWidth="1"/>
    <col min="20" max="16384" width="9.140625" style="59" customWidth="1"/>
  </cols>
  <sheetData>
    <row r="1" spans="1:19" ht="12.75">
      <c r="A1" s="29" t="s">
        <v>20</v>
      </c>
      <c r="C1" s="3"/>
      <c r="D1" s="3"/>
      <c r="E1" s="3"/>
      <c r="F1" s="3"/>
      <c r="G1" s="3"/>
      <c r="H1" s="3"/>
      <c r="I1" s="3"/>
      <c r="J1" s="3"/>
      <c r="K1" s="3"/>
      <c r="L1" s="313" t="s">
        <v>51</v>
      </c>
      <c r="M1" s="313"/>
      <c r="N1" s="313"/>
      <c r="O1" s="313"/>
      <c r="P1" s="313"/>
      <c r="Q1" s="313"/>
      <c r="R1" s="313"/>
      <c r="S1" s="3"/>
    </row>
    <row r="2" spans="1:12" ht="15.7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8" ht="22.5" customHeight="1" thickBot="1">
      <c r="A3" s="305" t="s">
        <v>0</v>
      </c>
      <c r="B3" s="307" t="s">
        <v>12</v>
      </c>
      <c r="C3" s="309" t="s">
        <v>10</v>
      </c>
      <c r="D3" s="291" t="s">
        <v>9</v>
      </c>
      <c r="E3" s="291" t="s">
        <v>8</v>
      </c>
      <c r="F3" s="291" t="s">
        <v>30</v>
      </c>
      <c r="G3" s="314" t="s">
        <v>31</v>
      </c>
      <c r="H3" s="315" t="s">
        <v>64</v>
      </c>
      <c r="I3" s="311" t="s">
        <v>40</v>
      </c>
      <c r="J3" s="40" t="s">
        <v>13</v>
      </c>
      <c r="K3" s="48" t="s">
        <v>14</v>
      </c>
      <c r="L3" s="295" t="s">
        <v>23</v>
      </c>
      <c r="M3" s="296"/>
      <c r="N3" s="296"/>
      <c r="O3" s="296"/>
      <c r="P3" s="296"/>
      <c r="Q3" s="296"/>
      <c r="R3" s="297"/>
    </row>
    <row r="4" spans="1:18" ht="56.25">
      <c r="A4" s="306"/>
      <c r="B4" s="308"/>
      <c r="C4" s="310"/>
      <c r="D4" s="292"/>
      <c r="E4" s="292"/>
      <c r="F4" s="292"/>
      <c r="G4" s="262"/>
      <c r="H4" s="316"/>
      <c r="I4" s="312"/>
      <c r="J4" s="38" t="s">
        <v>15</v>
      </c>
      <c r="K4" s="49" t="s">
        <v>15</v>
      </c>
      <c r="L4" s="61" t="s">
        <v>10</v>
      </c>
      <c r="M4" s="40" t="s">
        <v>9</v>
      </c>
      <c r="N4" s="40" t="s">
        <v>8</v>
      </c>
      <c r="O4" s="40" t="s">
        <v>30</v>
      </c>
      <c r="P4" s="40" t="s">
        <v>31</v>
      </c>
      <c r="Q4" s="62" t="s">
        <v>22</v>
      </c>
      <c r="R4" s="98" t="s">
        <v>11</v>
      </c>
    </row>
    <row r="5" spans="1:18" ht="12" thickBot="1">
      <c r="A5" s="42">
        <v>1</v>
      </c>
      <c r="B5" s="45">
        <v>2</v>
      </c>
      <c r="C5" s="46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54"/>
      <c r="J5" s="44">
        <v>9</v>
      </c>
      <c r="K5" s="50">
        <v>10</v>
      </c>
      <c r="L5" s="52" t="s">
        <v>32</v>
      </c>
      <c r="M5" s="44" t="s">
        <v>33</v>
      </c>
      <c r="N5" s="44" t="s">
        <v>34</v>
      </c>
      <c r="O5" s="44" t="s">
        <v>35</v>
      </c>
      <c r="P5" s="44" t="s">
        <v>36</v>
      </c>
      <c r="Q5" s="96" t="s">
        <v>37</v>
      </c>
      <c r="R5" s="99">
        <v>18</v>
      </c>
    </row>
    <row r="6" spans="1:19" ht="21" customHeight="1">
      <c r="A6" s="104">
        <v>1</v>
      </c>
      <c r="B6" s="128" t="s">
        <v>21</v>
      </c>
      <c r="C6" s="129">
        <v>1833063</v>
      </c>
      <c r="D6" s="130">
        <v>219360.62</v>
      </c>
      <c r="E6" s="130">
        <v>24811967.73</v>
      </c>
      <c r="F6" s="131"/>
      <c r="G6" s="130"/>
      <c r="H6" s="130"/>
      <c r="I6" s="80">
        <v>26864391.35</v>
      </c>
      <c r="J6" s="81">
        <v>0</v>
      </c>
      <c r="K6" s="82">
        <f>100%-J6</f>
        <v>1</v>
      </c>
      <c r="L6" s="132">
        <f>-ROUND(C6*K6,2)</f>
        <v>-1833063</v>
      </c>
      <c r="M6" s="133">
        <f>-ROUND(D6*K6,2)</f>
        <v>-219360.62</v>
      </c>
      <c r="N6" s="133">
        <f>-ROUND(E6*K6,2)</f>
        <v>-24811967.73</v>
      </c>
      <c r="O6" s="133">
        <f>-ROUND(F6*K6,2)</f>
        <v>0</v>
      </c>
      <c r="P6" s="133">
        <f>-ROUND(G6*K6,2)</f>
        <v>0</v>
      </c>
      <c r="Q6" s="134">
        <f>-ROUND(H6*K6,2)</f>
        <v>0</v>
      </c>
      <c r="R6" s="135">
        <f>-SUM(L6:Q6)</f>
        <v>26864391.35</v>
      </c>
      <c r="S6" s="103">
        <f>ROUND(SUM(C6:H6)*K6,2)-R6</f>
        <v>0</v>
      </c>
    </row>
    <row r="7" spans="1:19" ht="21" customHeight="1">
      <c r="A7" s="105">
        <v>2</v>
      </c>
      <c r="B7" s="47" t="s">
        <v>2</v>
      </c>
      <c r="C7" s="136"/>
      <c r="D7" s="137">
        <v>3168464.75</v>
      </c>
      <c r="E7" s="137">
        <v>1239013</v>
      </c>
      <c r="F7" s="138">
        <v>76799.47</v>
      </c>
      <c r="G7" s="137"/>
      <c r="H7" s="137"/>
      <c r="I7" s="63">
        <v>4484277.22</v>
      </c>
      <c r="J7" s="41">
        <v>0</v>
      </c>
      <c r="K7" s="51">
        <f>100%-J7</f>
        <v>1</v>
      </c>
      <c r="L7" s="139">
        <f>-ROUND(C7*K7,2)</f>
        <v>0</v>
      </c>
      <c r="M7" s="140">
        <f>-ROUND(D7*K7,2)</f>
        <v>-3168464.75</v>
      </c>
      <c r="N7" s="140">
        <f>-ROUND(E7*K7,2)</f>
        <v>-1239013</v>
      </c>
      <c r="O7" s="140">
        <f>-ROUND(F7*K7,2)</f>
        <v>-76799.47</v>
      </c>
      <c r="P7" s="140">
        <f>-ROUND(G7*K7,2)</f>
        <v>0</v>
      </c>
      <c r="Q7" s="141">
        <f>-ROUND(H7*K7,2)</f>
        <v>0</v>
      </c>
      <c r="R7" s="142">
        <f>-SUM(L7:Q7)</f>
        <v>4484277.22</v>
      </c>
      <c r="S7" s="103">
        <f>ROUND(SUM(C7:H7)*K7,2)-R7</f>
        <v>0</v>
      </c>
    </row>
    <row r="8" spans="1:18" ht="21" customHeight="1" hidden="1">
      <c r="A8" s="105">
        <v>3</v>
      </c>
      <c r="B8" s="47"/>
      <c r="C8" s="143"/>
      <c r="D8" s="144"/>
      <c r="E8" s="144"/>
      <c r="F8" s="145"/>
      <c r="G8" s="144"/>
      <c r="H8" s="144"/>
      <c r="I8" s="63"/>
      <c r="J8" s="65"/>
      <c r="K8" s="64"/>
      <c r="L8" s="139">
        <f>-ROUND(C8*K8,2)</f>
        <v>0</v>
      </c>
      <c r="M8" s="140">
        <f>-ROUND(D8*K8,2)</f>
        <v>0</v>
      </c>
      <c r="N8" s="140">
        <f>-ROUND(E8*K8,2)</f>
        <v>0</v>
      </c>
      <c r="O8" s="140">
        <f>-ROUND(F8*K8,2)</f>
        <v>0</v>
      </c>
      <c r="P8" s="140">
        <f>-ROUND(G8*K8,2)</f>
        <v>0</v>
      </c>
      <c r="Q8" s="141">
        <f>-ROUND(H8*K8,2)</f>
        <v>0</v>
      </c>
      <c r="R8" s="146">
        <f>-SUM(L8:Q8)</f>
        <v>0</v>
      </c>
    </row>
    <row r="9" spans="1:18" ht="21" customHeight="1" hidden="1">
      <c r="A9" s="105">
        <v>4</v>
      </c>
      <c r="B9" s="47"/>
      <c r="C9" s="143"/>
      <c r="D9" s="144"/>
      <c r="E9" s="144"/>
      <c r="F9" s="144"/>
      <c r="G9" s="144"/>
      <c r="H9" s="144"/>
      <c r="I9" s="63"/>
      <c r="J9" s="41"/>
      <c r="K9" s="51"/>
      <c r="L9" s="139">
        <f>-ROUND(C9*K9,2)</f>
        <v>0</v>
      </c>
      <c r="M9" s="140">
        <f>-ROUND(D9*K9,2)</f>
        <v>0</v>
      </c>
      <c r="N9" s="140">
        <f>-ROUND(E9*K9,2)</f>
        <v>0</v>
      </c>
      <c r="O9" s="140">
        <f>-ROUND(F9*K9,2)</f>
        <v>0</v>
      </c>
      <c r="P9" s="140">
        <f>-ROUND(G9*K9,2)</f>
        <v>0</v>
      </c>
      <c r="Q9" s="141">
        <f>-ROUND(H9*K9,2)</f>
        <v>0</v>
      </c>
      <c r="R9" s="146">
        <f>-SUM(L9:Q9)</f>
        <v>0</v>
      </c>
    </row>
    <row r="10" spans="1:18" ht="21" customHeight="1" hidden="1">
      <c r="A10" s="106">
        <v>5</v>
      </c>
      <c r="B10" s="56"/>
      <c r="C10" s="147"/>
      <c r="D10" s="148"/>
      <c r="E10" s="148"/>
      <c r="F10" s="148"/>
      <c r="G10" s="148"/>
      <c r="H10" s="148"/>
      <c r="I10" s="149"/>
      <c r="J10" s="57"/>
      <c r="K10" s="58"/>
      <c r="L10" s="150">
        <f>-ROUND(C10*K10,2)</f>
        <v>0</v>
      </c>
      <c r="M10" s="148">
        <f>-ROUND(D10*K10,2)</f>
        <v>0</v>
      </c>
      <c r="N10" s="148">
        <f>-ROUND(E10*K10,2)</f>
        <v>0</v>
      </c>
      <c r="O10" s="148">
        <f>-ROUND(F10*K10,2)</f>
        <v>0</v>
      </c>
      <c r="P10" s="148">
        <f>-ROUND(G10*K10,2)</f>
        <v>0</v>
      </c>
      <c r="Q10" s="151">
        <f>-ROUND(H10*K10,2)</f>
        <v>0</v>
      </c>
      <c r="R10" s="152">
        <f>-SUM(L10:Q10)</f>
        <v>0</v>
      </c>
    </row>
    <row r="11" spans="1:18" ht="21" customHeight="1" thickBot="1">
      <c r="A11" s="303" t="s">
        <v>1</v>
      </c>
      <c r="B11" s="304"/>
      <c r="C11" s="83">
        <f aca="true" t="shared" si="0" ref="C11:H11">SUM(C6:C10)</f>
        <v>1833063</v>
      </c>
      <c r="D11" s="84">
        <f t="shared" si="0"/>
        <v>3387825.37</v>
      </c>
      <c r="E11" s="84">
        <f t="shared" si="0"/>
        <v>26050980.73</v>
      </c>
      <c r="F11" s="84">
        <f t="shared" si="0"/>
        <v>76799.47</v>
      </c>
      <c r="G11" s="84">
        <f t="shared" si="0"/>
        <v>0</v>
      </c>
      <c r="H11" s="84">
        <f t="shared" si="0"/>
        <v>0</v>
      </c>
      <c r="I11" s="84"/>
      <c r="J11" s="85" t="s">
        <v>3</v>
      </c>
      <c r="K11" s="86" t="s">
        <v>3</v>
      </c>
      <c r="L11" s="87">
        <f aca="true" t="shared" si="1" ref="L11:Q11">SUM(L6:L10)</f>
        <v>-1833063</v>
      </c>
      <c r="M11" s="84">
        <f t="shared" si="1"/>
        <v>-3387825.37</v>
      </c>
      <c r="N11" s="84">
        <f t="shared" si="1"/>
        <v>-26050980.73</v>
      </c>
      <c r="O11" s="84">
        <f t="shared" si="1"/>
        <v>-76799.47</v>
      </c>
      <c r="P11" s="84">
        <f t="shared" si="1"/>
        <v>0</v>
      </c>
      <c r="Q11" s="88">
        <f t="shared" si="1"/>
        <v>0</v>
      </c>
      <c r="R11" s="97">
        <f>SUM(R6:R10)</f>
        <v>31348668.57</v>
      </c>
    </row>
    <row r="12" spans="3:17" ht="21" customHeight="1" thickBot="1">
      <c r="C12" s="302"/>
      <c r="D12" s="302"/>
      <c r="E12" s="302"/>
      <c r="F12" s="302"/>
      <c r="G12" s="302"/>
      <c r="H12" s="302"/>
      <c r="I12" s="35"/>
      <c r="L12" s="288">
        <f>SUM(L11:Q11)</f>
        <v>-31348668.57</v>
      </c>
      <c r="M12" s="289"/>
      <c r="N12" s="289"/>
      <c r="O12" s="289"/>
      <c r="P12" s="289"/>
      <c r="Q12" s="290"/>
    </row>
    <row r="13" spans="2:17" ht="11.25" customHeight="1">
      <c r="B13" s="32"/>
      <c r="C13" s="32"/>
      <c r="D13" s="32"/>
      <c r="E13" s="32"/>
      <c r="G13" s="33"/>
      <c r="H13" s="33"/>
      <c r="I13" s="33"/>
      <c r="J13" s="33"/>
      <c r="M13" s="153"/>
      <c r="N13" s="153"/>
      <c r="O13" s="153"/>
      <c r="P13" s="153"/>
      <c r="Q13" s="153"/>
    </row>
    <row r="14" spans="1:10" ht="11.25">
      <c r="A14" s="32"/>
      <c r="B14" s="32"/>
      <c r="C14" s="32"/>
      <c r="D14" s="32"/>
      <c r="E14" s="32"/>
      <c r="G14" s="33"/>
      <c r="H14" s="33"/>
      <c r="I14" s="33"/>
      <c r="J14" s="33"/>
    </row>
    <row r="15" spans="7:12" ht="11.25">
      <c r="G15" s="33"/>
      <c r="H15" s="33"/>
      <c r="I15" s="33"/>
      <c r="J15" s="33"/>
      <c r="L15" s="32"/>
    </row>
    <row r="16" spans="1:12" ht="11.25" hidden="1">
      <c r="A16" s="59" t="s">
        <v>53</v>
      </c>
      <c r="G16" s="33"/>
      <c r="H16" s="33"/>
      <c r="I16" s="33"/>
      <c r="J16" s="33"/>
      <c r="L16" s="32"/>
    </row>
    <row r="17" spans="2:12" ht="11.25" hidden="1">
      <c r="B17" s="59" t="s">
        <v>54</v>
      </c>
      <c r="C17" s="55">
        <f>I8+1499999.9</f>
        <v>1499999.9</v>
      </c>
      <c r="G17" s="33"/>
      <c r="H17" s="33"/>
      <c r="I17" s="33"/>
      <c r="J17" s="33"/>
      <c r="L17" s="32"/>
    </row>
    <row r="18" spans="7:12" ht="11.25">
      <c r="G18" s="33"/>
      <c r="H18" s="33"/>
      <c r="I18" s="33"/>
      <c r="J18" s="33"/>
      <c r="L18" s="32"/>
    </row>
    <row r="19" spans="1:19" ht="12.75">
      <c r="A19" s="29" t="s">
        <v>27</v>
      </c>
      <c r="C19" s="3"/>
      <c r="D19" s="3"/>
      <c r="E19" s="3"/>
      <c r="F19" s="3"/>
      <c r="G19" s="3"/>
      <c r="H19" s="3"/>
      <c r="I19" s="3"/>
      <c r="J19" s="3"/>
      <c r="K19" s="3"/>
      <c r="L19" s="298" t="s">
        <v>50</v>
      </c>
      <c r="M19" s="298"/>
      <c r="N19" s="298"/>
      <c r="O19" s="298"/>
      <c r="P19" s="298"/>
      <c r="Q19" s="298"/>
      <c r="R19" s="3"/>
      <c r="S19" s="3"/>
    </row>
    <row r="20" spans="11:12" ht="12" thickBot="1">
      <c r="K20" s="154"/>
      <c r="L20" s="34"/>
    </row>
    <row r="21" spans="1:18" ht="22.5" customHeight="1" thickBot="1">
      <c r="A21" s="305" t="s">
        <v>0</v>
      </c>
      <c r="B21" s="307" t="s">
        <v>12</v>
      </c>
      <c r="C21" s="305" t="s">
        <v>10</v>
      </c>
      <c r="D21" s="291" t="s">
        <v>9</v>
      </c>
      <c r="E21" s="317" t="s">
        <v>8</v>
      </c>
      <c r="F21" s="291" t="s">
        <v>30</v>
      </c>
      <c r="G21" s="291" t="s">
        <v>31</v>
      </c>
      <c r="H21" s="315" t="s">
        <v>64</v>
      </c>
      <c r="I21" s="293" t="s">
        <v>40</v>
      </c>
      <c r="J21" s="40" t="s">
        <v>13</v>
      </c>
      <c r="K21" s="48" t="s">
        <v>39</v>
      </c>
      <c r="L21" s="299" t="s">
        <v>16</v>
      </c>
      <c r="M21" s="300"/>
      <c r="N21" s="300"/>
      <c r="O21" s="300"/>
      <c r="P21" s="300"/>
      <c r="Q21" s="300"/>
      <c r="R21" s="301"/>
    </row>
    <row r="22" spans="1:18" ht="47.25" customHeight="1">
      <c r="A22" s="306"/>
      <c r="B22" s="308"/>
      <c r="C22" s="306"/>
      <c r="D22" s="292"/>
      <c r="E22" s="318"/>
      <c r="F22" s="292"/>
      <c r="G22" s="319"/>
      <c r="H22" s="316"/>
      <c r="I22" s="294"/>
      <c r="J22" s="38" t="s">
        <v>15</v>
      </c>
      <c r="K22" s="49" t="s">
        <v>15</v>
      </c>
      <c r="L22" s="116" t="s">
        <v>10</v>
      </c>
      <c r="M22" s="101" t="s">
        <v>9</v>
      </c>
      <c r="N22" s="101" t="s">
        <v>43</v>
      </c>
      <c r="O22" s="101" t="s">
        <v>30</v>
      </c>
      <c r="P22" s="101" t="s">
        <v>31</v>
      </c>
      <c r="Q22" s="117" t="s">
        <v>22</v>
      </c>
      <c r="R22" s="118" t="s">
        <v>1</v>
      </c>
    </row>
    <row r="23" spans="1:18" ht="12" thickBot="1">
      <c r="A23" s="42">
        <v>1</v>
      </c>
      <c r="B23" s="45">
        <v>2</v>
      </c>
      <c r="C23" s="42">
        <v>3</v>
      </c>
      <c r="D23" s="43">
        <v>4</v>
      </c>
      <c r="E23" s="43">
        <v>5</v>
      </c>
      <c r="F23" s="43">
        <v>6</v>
      </c>
      <c r="G23" s="43">
        <v>7</v>
      </c>
      <c r="H23" s="43">
        <v>8</v>
      </c>
      <c r="I23" s="155"/>
      <c r="J23" s="44">
        <v>9</v>
      </c>
      <c r="K23" s="50">
        <v>10</v>
      </c>
      <c r="L23" s="52" t="s">
        <v>44</v>
      </c>
      <c r="M23" s="44" t="s">
        <v>45</v>
      </c>
      <c r="N23" s="44" t="s">
        <v>46</v>
      </c>
      <c r="O23" s="44" t="s">
        <v>47</v>
      </c>
      <c r="P23" s="44" t="s">
        <v>48</v>
      </c>
      <c r="Q23" s="96" t="s">
        <v>49</v>
      </c>
      <c r="R23" s="99">
        <v>18</v>
      </c>
    </row>
    <row r="24" spans="1:255" ht="21.75" customHeight="1">
      <c r="A24" s="113">
        <v>1</v>
      </c>
      <c r="B24" s="156" t="s">
        <v>19</v>
      </c>
      <c r="C24" s="157"/>
      <c r="D24" s="102">
        <v>3619328.41</v>
      </c>
      <c r="E24" s="102">
        <v>40562852.06</v>
      </c>
      <c r="F24" s="102">
        <v>0</v>
      </c>
      <c r="G24" s="102"/>
      <c r="H24" s="102"/>
      <c r="I24" s="63">
        <v>44182180.47</v>
      </c>
      <c r="J24" s="114">
        <v>0</v>
      </c>
      <c r="K24" s="115">
        <f>100%-J24</f>
        <v>1</v>
      </c>
      <c r="L24" s="139">
        <f aca="true" t="shared" si="2" ref="L24:Q24">ROUND(C24*$J$24,2)</f>
        <v>0</v>
      </c>
      <c r="M24" s="140">
        <f t="shared" si="2"/>
        <v>0</v>
      </c>
      <c r="N24" s="140">
        <f t="shared" si="2"/>
        <v>0</v>
      </c>
      <c r="O24" s="140">
        <f t="shared" si="2"/>
        <v>0</v>
      </c>
      <c r="P24" s="140">
        <f t="shared" si="2"/>
        <v>0</v>
      </c>
      <c r="Q24" s="141">
        <f t="shared" si="2"/>
        <v>0</v>
      </c>
      <c r="R24" s="112">
        <f>SUM(L24:Q24)</f>
        <v>0</v>
      </c>
      <c r="S24" s="103">
        <f>ROUND(SUM(C24:H24)*J24,2)-R24</f>
        <v>0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1.75" customHeight="1">
      <c r="A25" s="105">
        <v>2</v>
      </c>
      <c r="B25" s="47" t="s">
        <v>63</v>
      </c>
      <c r="C25" s="157"/>
      <c r="D25" s="137">
        <v>-962204.64</v>
      </c>
      <c r="E25" s="137">
        <v>1259483.31</v>
      </c>
      <c r="F25" s="138">
        <v>105000</v>
      </c>
      <c r="G25" s="137"/>
      <c r="H25" s="137"/>
      <c r="I25" s="63" t="e">
        <v>#REF!</v>
      </c>
      <c r="J25" s="41" t="e">
        <v>#REF!</v>
      </c>
      <c r="K25" s="51" t="e">
        <f>100%-J25</f>
        <v>#REF!</v>
      </c>
      <c r="L25" s="158">
        <f>ROUND(C25*$J$24,2)</f>
        <v>0</v>
      </c>
      <c r="M25" s="144" t="e">
        <f>ROUND(D25*$J$25:$J$26,2)</f>
        <v>#REF!</v>
      </c>
      <c r="N25" s="144" t="e">
        <f>ROUND(E25*$J$25,2)</f>
        <v>#REF!</v>
      </c>
      <c r="O25" s="140" t="e">
        <f>ROUND(F25*$J$25,2)</f>
        <v>#REF!</v>
      </c>
      <c r="P25" s="144">
        <f>ROUND(G25*$J$24,2)</f>
        <v>0</v>
      </c>
      <c r="Q25" s="159">
        <f>ROUND(H25*$J$24,2)</f>
        <v>0</v>
      </c>
      <c r="R25" s="112" t="e">
        <f>SUM(L25:Q25)</f>
        <v>#REF!</v>
      </c>
      <c r="S25" s="103" t="e">
        <f>ROUND(SUM(C25:H25)*J25,2)-R25</f>
        <v>#REF!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19" ht="21.75" customHeight="1" hidden="1">
      <c r="A26" s="106"/>
      <c r="B26" s="56"/>
      <c r="C26" s="160"/>
      <c r="D26" s="148"/>
      <c r="E26" s="148"/>
      <c r="F26" s="148"/>
      <c r="G26" s="148"/>
      <c r="H26" s="148"/>
      <c r="I26" s="161"/>
      <c r="J26" s="57"/>
      <c r="K26" s="58"/>
      <c r="L26" s="150"/>
      <c r="M26" s="148"/>
      <c r="N26" s="148"/>
      <c r="O26" s="140">
        <f>ROUND(F26*$J$24,2)</f>
        <v>0</v>
      </c>
      <c r="P26" s="148"/>
      <c r="Q26" s="151"/>
      <c r="R26" s="111"/>
      <c r="S26" s="34"/>
    </row>
    <row r="27" spans="1:19" s="163" customFormat="1" ht="21.75" customHeight="1" thickBot="1">
      <c r="A27" s="303" t="s">
        <v>1</v>
      </c>
      <c r="B27" s="304"/>
      <c r="C27" s="87">
        <f aca="true" t="shared" si="3" ref="C27:H27">SUM(C24:C26)</f>
        <v>0</v>
      </c>
      <c r="D27" s="84">
        <f t="shared" si="3"/>
        <v>2657123.77</v>
      </c>
      <c r="E27" s="84">
        <f t="shared" si="3"/>
        <v>41822335.370000005</v>
      </c>
      <c r="F27" s="84">
        <f t="shared" si="3"/>
        <v>105000</v>
      </c>
      <c r="G27" s="84">
        <f t="shared" si="3"/>
        <v>0</v>
      </c>
      <c r="H27" s="84">
        <f t="shared" si="3"/>
        <v>0</v>
      </c>
      <c r="I27" s="162">
        <v>44479459.14000001</v>
      </c>
      <c r="J27" s="85" t="s">
        <v>3</v>
      </c>
      <c r="K27" s="86" t="s">
        <v>3</v>
      </c>
      <c r="L27" s="87">
        <f aca="true" t="shared" si="4" ref="L27:Q27">SUM(L24:L26)</f>
        <v>0</v>
      </c>
      <c r="M27" s="84" t="e">
        <f t="shared" si="4"/>
        <v>#REF!</v>
      </c>
      <c r="N27" s="84" t="e">
        <f t="shared" si="4"/>
        <v>#REF!</v>
      </c>
      <c r="O27" s="84" t="e">
        <f t="shared" si="4"/>
        <v>#REF!</v>
      </c>
      <c r="P27" s="84">
        <f t="shared" si="4"/>
        <v>0</v>
      </c>
      <c r="Q27" s="88">
        <f t="shared" si="4"/>
        <v>0</v>
      </c>
      <c r="R27" s="119" t="e">
        <f>SUM(R24:R26)</f>
        <v>#REF!</v>
      </c>
      <c r="S27" s="34"/>
    </row>
    <row r="28" spans="12:19" ht="21" customHeight="1" thickBot="1">
      <c r="L28" s="288" t="e">
        <f>SUM(L27:Q27)</f>
        <v>#REF!</v>
      </c>
      <c r="M28" s="289"/>
      <c r="N28" s="289"/>
      <c r="O28" s="289"/>
      <c r="P28" s="289"/>
      <c r="Q28" s="290"/>
      <c r="R28" s="154"/>
      <c r="S28" s="34"/>
    </row>
    <row r="31" ht="11.25">
      <c r="O31" s="77"/>
    </row>
  </sheetData>
  <sheetProtection/>
  <mergeCells count="27">
    <mergeCell ref="B21:B22"/>
    <mergeCell ref="C21:C22"/>
    <mergeCell ref="D21:D22"/>
    <mergeCell ref="A27:B27"/>
    <mergeCell ref="H21:H22"/>
    <mergeCell ref="E21:E22"/>
    <mergeCell ref="G21:G22"/>
    <mergeCell ref="F21:F22"/>
    <mergeCell ref="A21:A22"/>
    <mergeCell ref="A11:B11"/>
    <mergeCell ref="A3:A4"/>
    <mergeCell ref="B3:B4"/>
    <mergeCell ref="C3:C4"/>
    <mergeCell ref="I3:I4"/>
    <mergeCell ref="L1:R1"/>
    <mergeCell ref="G3:G4"/>
    <mergeCell ref="H3:H4"/>
    <mergeCell ref="L28:Q28"/>
    <mergeCell ref="L12:Q12"/>
    <mergeCell ref="F3:F4"/>
    <mergeCell ref="I21:I22"/>
    <mergeCell ref="L3:R3"/>
    <mergeCell ref="L19:Q19"/>
    <mergeCell ref="L21:R21"/>
    <mergeCell ref="C12:H12"/>
    <mergeCell ref="D3:D4"/>
    <mergeCell ref="E3:E4"/>
  </mergeCells>
  <printOptions horizontalCentered="1" verticalCentered="1"/>
  <pageMargins left="0" right="0" top="0.35433070866141736" bottom="0" header="0.3937007874015748" footer="0"/>
  <pageSetup horizontalDpi="600" verticalDpi="600" orientation="landscape" paperSize="9" scale="72" r:id="rId3"/>
  <headerFooter alignWithMargins="0">
    <oddHeader>&amp;C&amp;"Times New Roman,Pogrubiona kursywa"&amp;11
Arkusz korekt wyniku finansowego lat ubiegłych i roku bieżącego w jednostkach zależnych i współzależnych &amp;R&amp;"Arial,Pogrubiona kursywa"Załącznik nr 3d.2 do bilansu skonsolidowanego Gminy Tychy za 2016 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2023-03-03T10:44:54Z</cp:lastPrinted>
  <dcterms:created xsi:type="dcterms:W3CDTF">2005-08-19T08:52:58Z</dcterms:created>
  <dcterms:modified xsi:type="dcterms:W3CDTF">2023-03-09T10:35:31Z</dcterms:modified>
  <cp:category/>
  <cp:version/>
  <cp:contentType/>
  <cp:contentStatus/>
</cp:coreProperties>
</file>